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defaultThemeVersion="124226"/>
  <mc:AlternateContent xmlns:mc="http://schemas.openxmlformats.org/markup-compatibility/2006">
    <mc:Choice Requires="x15">
      <x15ac:absPath xmlns:x15ac="http://schemas.microsoft.com/office/spreadsheetml/2010/11/ac" url="https://collab.sfcollab.org/sites/wss001032/Verint/Testing/Master Test suite/"/>
    </mc:Choice>
  </mc:AlternateContent>
  <bookViews>
    <workbookView xWindow="0" yWindow="0" windowWidth="15825" windowHeight="3300" tabRatio="892" firstSheet="2" activeTab="3"/>
  </bookViews>
  <sheets>
    <sheet name="Help" sheetId="20" r:id="rId1"/>
    <sheet name="Information Chart" sheetId="27" r:id="rId2"/>
    <sheet name="Test Design &amp; Execution QM" sheetId="24" r:id="rId3"/>
    <sheet name="Test Design &amp; Execution WFM" sheetId="34" r:id="rId4"/>
    <sheet name="Test Design &amp; Execution DPA" sheetId="32" r:id="rId5"/>
    <sheet name="Test Design &amp; Execution BO" sheetId="35" r:id="rId6"/>
    <sheet name="Test Execution Summary" sheetId="22" r:id="rId7"/>
    <sheet name="Trac Defect " sheetId="26" r:id="rId8"/>
    <sheet name="NonAg Skill rule" sheetId="40" r:id="rId9"/>
    <sheet name="CoreAg Org Rule" sheetId="41" r:id="rId10"/>
    <sheet name="NonAg Org Rule" sheetId="42" r:id="rId11"/>
    <sheet name="ComplexAg Org Rule" sheetId="43" r:id="rId12"/>
    <sheet name="Test Execution Summary QM" sheetId="44" r:id="rId13"/>
    <sheet name="TestData" sheetId="45" r:id="rId14"/>
  </sheets>
  <externalReferences>
    <externalReference r:id="rId15"/>
    <externalReference r:id="rId16"/>
  </externalReferences>
  <definedNames>
    <definedName name="_xlnm._FilterDatabase" localSheetId="11" hidden="1">'ComplexAg Org Rule'!$A$2:$W$26</definedName>
    <definedName name="_xlnm._FilterDatabase" localSheetId="9" hidden="1">'CoreAg Org Rule'!$A$2:$V$44</definedName>
    <definedName name="_xlnm._FilterDatabase" localSheetId="10" hidden="1">'NonAg Org Rule'!$A$2:$W$54</definedName>
    <definedName name="_xlnm._FilterDatabase" localSheetId="8" hidden="1">'NonAg Skill rule'!$A$1:$V$79</definedName>
    <definedName name="_xlnm._FilterDatabase" localSheetId="5" hidden="1">'Test Design &amp; Execution BO'!$A$2:$X$45</definedName>
    <definedName name="_xlnm._FilterDatabase" localSheetId="4" hidden="1">'Test Design &amp; Execution DPA'!$A$2:$Y$57</definedName>
    <definedName name="_xlnm._FilterDatabase" localSheetId="2" hidden="1">'Test Design &amp; Execution QM'!$A$1:$W$99</definedName>
    <definedName name="_xlnm._FilterDatabase" localSheetId="3" hidden="1">'Test Design &amp; Execution WFM'!$A$1:$W$325</definedName>
    <definedName name="_xlnm._FilterDatabase" localSheetId="7" hidden="1">'Trac Defect '!$A$2:$M$10</definedName>
    <definedName name="ACC_Data_Entry">[1]Acceptance!$A$15:$H$1015</definedName>
    <definedName name="ACC_DDP">[1]Acceptance!$D$8</definedName>
    <definedName name="ACC_Defects">[1]Acceptance!$H$15:$H$1015</definedName>
    <definedName name="ACC_Failed">[1]Acceptance!$D$5</definedName>
    <definedName name="ACC_Num_Defects">[1]Acceptance!$D$7</definedName>
    <definedName name="ACC_Pass_Fail">[1]Acceptance!$F$15:$F$1015</definedName>
    <definedName name="ACC_Passed">[1]Acceptance!$D$4</definedName>
    <definedName name="ACC_Test_Case_IDs">[1]Acceptance!$A$15:$A$1015</definedName>
    <definedName name="ACC_Total_Cases">[1]Acceptance!$D$3</definedName>
    <definedName name="Defect_ID" localSheetId="1">#REF!</definedName>
    <definedName name="Defect_ID" localSheetId="5">#REF!</definedName>
    <definedName name="Defect_ID" localSheetId="4">#REF!</definedName>
    <definedName name="Defect_ID" localSheetId="2">#REF!</definedName>
    <definedName name="Defect_ID" localSheetId="3">#REF!</definedName>
    <definedName name="Defect_ID">#REF!</definedName>
    <definedName name="Design_Actions" localSheetId="1">#REF!</definedName>
    <definedName name="Design_Actions" localSheetId="5">'Test Design &amp; Execution BO'!$K$3:$K$33</definedName>
    <definedName name="Design_Actions" localSheetId="4">'Test Design &amp; Execution DPA'!$K$3:$K$48</definedName>
    <definedName name="Design_Actions" localSheetId="2">'Test Design &amp; Execution QM'!#REF!</definedName>
    <definedName name="Design_Actions" localSheetId="3">'Test Design &amp; Execution WFM'!$K$2:$K$182</definedName>
    <definedName name="Design_Actions">#REF!</definedName>
    <definedName name="Design_Data_or_Policy" localSheetId="1">#REF!</definedName>
    <definedName name="Design_Data_or_Policy" localSheetId="5">'Test Design &amp; Execution BO'!$L$3:$L$33</definedName>
    <definedName name="Design_Data_or_Policy" localSheetId="4">'Test Design &amp; Execution DPA'!$L$3:$L$48</definedName>
    <definedName name="Design_Data_or_Policy" localSheetId="2">'Test Design &amp; Execution QM'!#REF!</definedName>
    <definedName name="Design_Data_or_Policy" localSheetId="3">'Test Design &amp; Execution WFM'!#REF!</definedName>
    <definedName name="Design_Data_or_Policy">#REF!</definedName>
    <definedName name="Design_Expected_Results" localSheetId="1">#REF!</definedName>
    <definedName name="Design_Expected_Results" localSheetId="5">'Test Design &amp; Execution BO'!$N$3:$N$33</definedName>
    <definedName name="Design_Expected_Results" localSheetId="4">'Test Design &amp; Execution DPA'!$N$3:$N$48</definedName>
    <definedName name="Design_Expected_Results" localSheetId="2">'Test Design &amp; Execution QM'!#REF!</definedName>
    <definedName name="Design_Expected_Results" localSheetId="3">'Test Design &amp; Execution WFM'!$L$2:$L$182</definedName>
    <definedName name="Design_Expected_Results">#REF!</definedName>
    <definedName name="Design_ID" localSheetId="1">#REF!</definedName>
    <definedName name="Design_ID" localSheetId="5">'Test Design &amp; Execution BO'!$A$3:$A$33</definedName>
    <definedName name="Design_ID" localSheetId="4">'Test Design &amp; Execution DPA'!$A$3:$A$48</definedName>
    <definedName name="Design_ID" localSheetId="2">'Test Design &amp; Execution QM'!#REF!</definedName>
    <definedName name="Design_ID" localSheetId="3">'Test Design &amp; Execution WFM'!$A$2:$A$182</definedName>
    <definedName name="Design_ID">#REF!</definedName>
    <definedName name="Design_Pre_Conditions" localSheetId="1">#REF!</definedName>
    <definedName name="Design_Pre_Conditions" localSheetId="5">'Test Design &amp; Execution BO'!$J$3:$J$33</definedName>
    <definedName name="Design_Pre_Conditions" localSheetId="4">'Test Design &amp; Execution DPA'!$J$3:$J$48</definedName>
    <definedName name="Design_Pre_Conditions" localSheetId="2">'Test Design &amp; Execution QM'!#REF!</definedName>
    <definedName name="Design_Pre_Conditions" localSheetId="3">'Test Design &amp; Execution WFM'!$J$2:$J$182</definedName>
    <definedName name="Design_Pre_Conditions">#REF!</definedName>
    <definedName name="Design_Priority" localSheetId="1">#REF!</definedName>
    <definedName name="Design_Priority" localSheetId="5">'Test Design &amp; Execution BO'!#REF!</definedName>
    <definedName name="Design_Priority" localSheetId="4">'Test Design &amp; Execution DPA'!#REF!</definedName>
    <definedName name="Design_Priority" localSheetId="2">'Test Design &amp; Execution QM'!#REF!</definedName>
    <definedName name="Design_Priority" localSheetId="3">'Test Design &amp; Execution WFM'!#REF!</definedName>
    <definedName name="Design_Priority">#REF!</definedName>
    <definedName name="Design_Production_Side_Results" localSheetId="1">#REF!</definedName>
    <definedName name="Design_Production_Side_Results" localSheetId="5">'Test Design &amp; Execution BO'!#REF!</definedName>
    <definedName name="Design_Production_Side_Results" localSheetId="4">'Test Design &amp; Execution DPA'!#REF!</definedName>
    <definedName name="Design_Production_Side_Results" localSheetId="2">'Test Design &amp; Execution QM'!#REF!</definedName>
    <definedName name="Design_Production_Side_Results" localSheetId="3">'Test Design &amp; Execution WFM'!#REF!</definedName>
    <definedName name="Design_Production_Side_Results">#REF!</definedName>
    <definedName name="Design_Regression" localSheetId="1">#REF!</definedName>
    <definedName name="Design_Regression" localSheetId="5">'Test Design &amp; Execution BO'!$G$3:$G$33</definedName>
    <definedName name="Design_Regression" localSheetId="4">'Test Design &amp; Execution DPA'!$G$3:$G$48</definedName>
    <definedName name="Design_Regression" localSheetId="2">'Test Design &amp; Execution QM'!#REF!</definedName>
    <definedName name="Design_Regression" localSheetId="3">'Test Design &amp; Execution WFM'!$G$2:$G$182</definedName>
    <definedName name="Design_Regression">#REF!</definedName>
    <definedName name="Design_Reset_Actions" localSheetId="1">#REF!</definedName>
    <definedName name="Design_Reset_Actions" localSheetId="5">'Test Design &amp; Execution BO'!$M$3:$M$33</definedName>
    <definedName name="Design_Reset_Actions" localSheetId="4">'Test Design &amp; Execution DPA'!$M$3:$M$48</definedName>
    <definedName name="Design_Reset_Actions" localSheetId="2">'Test Design &amp; Execution QM'!#REF!</definedName>
    <definedName name="Design_Reset_Actions" localSheetId="3">'Test Design &amp; Execution WFM'!#REF!</definedName>
    <definedName name="Design_Reset_Actions">#REF!</definedName>
    <definedName name="Design_Review_Status" localSheetId="1">#REF!</definedName>
    <definedName name="Design_Review_Status" localSheetId="5">'Test Design &amp; Execution BO'!$I$3:$I$33</definedName>
    <definedName name="Design_Review_Status" localSheetId="4">'Test Design &amp; Execution DPA'!$I$3:$I$48</definedName>
    <definedName name="Design_Review_Status" localSheetId="2">'Test Design &amp; Execution QM'!#REF!</definedName>
    <definedName name="Design_Review_Status" localSheetId="3">'Test Design &amp; Execution WFM'!$I$2:$I$182</definedName>
    <definedName name="Design_Review_Status">#REF!</definedName>
    <definedName name="Design_Test_Case_Title" localSheetId="1">#REF!</definedName>
    <definedName name="Design_Test_Case_Title" localSheetId="5">'Test Design &amp; Execution BO'!$C$3:$C$33</definedName>
    <definedName name="Design_Test_Case_Title" localSheetId="4">'Test Design &amp; Execution DPA'!$C$3:$C$48</definedName>
    <definedName name="Design_Test_Case_Title" localSheetId="2">'Test Design &amp; Execution QM'!#REF!</definedName>
    <definedName name="Design_Test_Case_Title" localSheetId="3">'Test Design &amp; Execution WFM'!$C$2:$C$182</definedName>
    <definedName name="Design_Test_Case_Title">#REF!</definedName>
    <definedName name="Design_Test_Condition" localSheetId="1">#REF!</definedName>
    <definedName name="Design_Test_Condition" localSheetId="5">'Test Design &amp; Execution BO'!$D$3:$D$33</definedName>
    <definedName name="Design_Test_Condition" localSheetId="4">'Test Design &amp; Execution DPA'!$D$3:$D$48</definedName>
    <definedName name="Design_Test_Condition" localSheetId="2">'Test Design &amp; Execution QM'!#REF!</definedName>
    <definedName name="Design_Test_Condition" localSheetId="3">'Test Design &amp; Execution WFM'!$D$2:$D$182</definedName>
    <definedName name="Design_Test_Condition">#REF!</definedName>
    <definedName name="Execute_Pass" localSheetId="1">#REF!</definedName>
    <definedName name="Execute_Pass" localSheetId="5">#REF!</definedName>
    <definedName name="Execute_Pass" localSheetId="4">#REF!</definedName>
    <definedName name="Execute_Pass" localSheetId="2">#REF!</definedName>
    <definedName name="Execute_Pass" localSheetId="3">#REF!</definedName>
    <definedName name="Execute_Pass">#REF!</definedName>
    <definedName name="Execution_Status" localSheetId="1">#REF!</definedName>
    <definedName name="Execution_Status" localSheetId="5">#REF!</definedName>
    <definedName name="Execution_Status" localSheetId="4">#REF!</definedName>
    <definedName name="Execution_Status" localSheetId="2">#REF!</definedName>
    <definedName name="Execution_Status" localSheetId="3">#REF!</definedName>
    <definedName name="Execution_Status">#REF!</definedName>
    <definedName name="ID" localSheetId="1">#REF!</definedName>
    <definedName name="ID" localSheetId="5">#REF!</definedName>
    <definedName name="ID" localSheetId="4">#REF!</definedName>
    <definedName name="ID" localSheetId="2">#REF!</definedName>
    <definedName name="ID" localSheetId="3">#REF!</definedName>
    <definedName name="ID">#REF!</definedName>
    <definedName name="IDD">#REF!</definedName>
    <definedName name="IMP_DDP">[1]Implementation!$D$8</definedName>
    <definedName name="IMP_Defects">[1]Implementation!$H$15:$H$1015</definedName>
    <definedName name="IMP_Failed">[1]Implementation!$D$5</definedName>
    <definedName name="IMP_Not_Tested">[1]Implementation!$D$6</definedName>
    <definedName name="IMP_Num_Defects">[1]Implementation!$D$7</definedName>
    <definedName name="IMP_Pass_Fail">[1]Implementation!$F$15:$F$1015</definedName>
    <definedName name="IMP_Passed">[1]Implementation!$D$4</definedName>
    <definedName name="IMP_Test_Case_IDs">[1]Implementation!$A$15:$A$1015</definedName>
    <definedName name="IMP_Total_Cases">[1]Implementation!$D$3</definedName>
    <definedName name="INT_Data_Entry">[1]Integration!$A$15:$H$1015</definedName>
    <definedName name="INT_DDP">[1]Integration!$D$8</definedName>
    <definedName name="INT_Defects">[1]Integration!$H$15:$H$1015</definedName>
    <definedName name="INT_Failed">[1]Integration!$D$5</definedName>
    <definedName name="INT_Not_Tested">[1]Integration!$D$6</definedName>
    <definedName name="INT_Num_Defects">[1]Integration!$D$7</definedName>
    <definedName name="INT_Pass_Fail">[1]Integration!$F$15:$F$1015</definedName>
    <definedName name="INT_Passed">[1]Integration!$D$4</definedName>
    <definedName name="INT_Test_Case_IDs">[1]Integration!$A$15:$A$1015</definedName>
    <definedName name="INT_Total_Cases">[1]Integration!$D$3</definedName>
    <definedName name="Move">#REF!</definedName>
    <definedName name="Pre">#REF!</definedName>
    <definedName name="Pre_Conditions" localSheetId="1">#REF!</definedName>
    <definedName name="Pre_Conditions" localSheetId="5">'Test Design &amp; Execution BO'!$J$3:$J$33</definedName>
    <definedName name="Pre_Conditions" localSheetId="4">'Test Design &amp; Execution DPA'!$J$3:$J$48</definedName>
    <definedName name="Pre_Conditions" localSheetId="2">'Test Design &amp; Execution QM'!#REF!</definedName>
    <definedName name="Pre_Conditions" localSheetId="3">'Test Design &amp; Execution WFM'!$J$2:$J$182</definedName>
    <definedName name="Pre_Conditions">#REF!</definedName>
    <definedName name="_xlnm.Print_Area" localSheetId="5">'Test Design &amp; Execution BO'!$A$1:$V$27</definedName>
    <definedName name="_xlnm.Print_Area" localSheetId="4">'Test Design &amp; Execution DPA'!$A$1:$V$42</definedName>
    <definedName name="_xlnm.Print_Area" localSheetId="2">'Test Design &amp; Execution QM'!#REF!</definedName>
    <definedName name="_xlnm.Print_Area" localSheetId="3">'Test Design &amp; Execution WFM'!$A$1:$U$11</definedName>
    <definedName name="_xlnm.Print_Titles" localSheetId="5">'Test Design &amp; Execution BO'!$2:$2</definedName>
    <definedName name="_xlnm.Print_Titles" localSheetId="4">'Test Design &amp; Execution DPA'!$2:$2</definedName>
    <definedName name="_xlnm.Print_Titles" localSheetId="2">'Test Design &amp; Execution QM'!#REF!</definedName>
    <definedName name="_xlnm.Print_Titles" localSheetId="3">'Test Design &amp; Execution WFM'!$1:$1</definedName>
    <definedName name="Project">'[1]Project Info'!$D$6</definedName>
    <definedName name="Project_Manager">'[1]Project Info'!$D$7</definedName>
    <definedName name="Rec">#REF!</definedName>
    <definedName name="Records">#REF!</definedName>
    <definedName name="Records_Priority" localSheetId="1">#REF!</definedName>
    <definedName name="Records_Priority" localSheetId="5">#REF!</definedName>
    <definedName name="Records_Priority" localSheetId="4">#REF!</definedName>
    <definedName name="Records_Priority" localSheetId="2">#REF!</definedName>
    <definedName name="Records_Priority" localSheetId="3">#REF!</definedName>
    <definedName name="Records_Priority">#REF!</definedName>
    <definedName name="Records_Support" localSheetId="1">#REF!</definedName>
    <definedName name="Records_Support" localSheetId="5">#REF!</definedName>
    <definedName name="Records_Support" localSheetId="4">#REF!</definedName>
    <definedName name="Records_Support" localSheetId="2">#REF!</definedName>
    <definedName name="Records_Support" localSheetId="3">#REF!</definedName>
    <definedName name="Records_Support">#REF!</definedName>
    <definedName name="Release_Num">'[1]Project Info'!$D$5</definedName>
    <definedName name="Sample" localSheetId="5">'[2]Test Design &amp; Execution'!#REF!</definedName>
    <definedName name="Sample" localSheetId="4">'[2]Test Design &amp; Execution'!#REF!</definedName>
    <definedName name="Sample">'[2]Test Design &amp; Execution'!#REF!</definedName>
    <definedName name="Sum_Failed">'[1]Project Summary'!$D$8</definedName>
    <definedName name="Sum_Passed">'[1]Project Summary'!$D$7</definedName>
    <definedName name="Sum_Total_Cases">'[1]Project Summary'!$D$6</definedName>
    <definedName name="SYS_Data_Entry">[1]System!$A$15:$H$1015</definedName>
    <definedName name="SYS_DDP">[1]System!$D$8</definedName>
    <definedName name="SYS_Defects">[1]System!$H$15:$H$1015</definedName>
    <definedName name="SYS_Failed">[1]System!$D$5</definedName>
    <definedName name="SYS_Not_Tested">[1]System!$D$6</definedName>
    <definedName name="SYS_Num_Defects">[1]System!$D$7</definedName>
    <definedName name="SYS_Pass_Fail">[1]System!$F$15:$F$1015</definedName>
    <definedName name="SYS_Passed">[1]System!$D$4</definedName>
    <definedName name="SYS_Test_Case_IDs">[1]System!$A$15:$A$1015</definedName>
    <definedName name="SYS_Total_Cases">[1]System!$D$3</definedName>
    <definedName name="Tejas">#REF!</definedName>
    <definedName name="Test" localSheetId="5">#REF!</definedName>
    <definedName name="Test" localSheetId="4">#REF!</definedName>
    <definedName name="Test">#REF!</definedName>
    <definedName name="Test1">#REF!</definedName>
    <definedName name="Test2">#REF!</definedName>
    <definedName name="Testing_Coord">'[1]Project Info'!$D$8</definedName>
    <definedName name="Total_Defects">'[1]Project Summary'!$D$28</definedName>
    <definedName name="Unir_Test_Case_IDs">[1]Unit!$A$15:$A$1015</definedName>
    <definedName name="Unit_Data_Entry">[1]Unit!$A$15:$H$1015</definedName>
    <definedName name="Unit_DDP">[1]Unit!$D$8</definedName>
    <definedName name="Unit_Defects">[1]Unit!$H$15:$H$1015</definedName>
    <definedName name="Unit_Failed">[1]Unit!$D$5</definedName>
    <definedName name="Unit_Not_Tested">[1]Unit!$D$6</definedName>
    <definedName name="Unit_Num_Defects">[1]Unit!$D$7</definedName>
    <definedName name="Unit_Pass_Fail">[1]Unit!$F$15:$F$1015</definedName>
    <definedName name="Unit_Passed">[1]Unit!$D$4</definedName>
    <definedName name="Unit_Test_Case_IDs">[1]Unit!$A$15:$A$1015</definedName>
    <definedName name="Unit_Total_Cases">[1]Unit!$D$3</definedName>
  </definedNames>
  <calcPr calcId="152511"/>
</workbook>
</file>

<file path=xl/calcChain.xml><?xml version="1.0" encoding="utf-8"?>
<calcChain xmlns="http://schemas.openxmlformats.org/spreadsheetml/2006/main">
  <c r="H14" i="44" l="1"/>
  <c r="I14" i="44" l="1"/>
  <c r="K23" i="44" l="1"/>
  <c r="J23" i="44"/>
  <c r="I23" i="44"/>
  <c r="H23" i="44"/>
  <c r="F23" i="44"/>
  <c r="K22" i="44"/>
  <c r="J22" i="44"/>
  <c r="I22" i="44"/>
  <c r="H22" i="44"/>
  <c r="F22" i="44"/>
  <c r="K21" i="44"/>
  <c r="J21" i="44"/>
  <c r="I21" i="44"/>
  <c r="H21" i="44"/>
  <c r="F21" i="44"/>
  <c r="K39" i="44"/>
  <c r="J39" i="44"/>
  <c r="I39" i="44"/>
  <c r="H39" i="44"/>
  <c r="F39" i="44"/>
  <c r="K38" i="44"/>
  <c r="J38" i="44"/>
  <c r="I38" i="44"/>
  <c r="H38" i="44"/>
  <c r="F38" i="44"/>
  <c r="K37" i="44"/>
  <c r="J37" i="44"/>
  <c r="I37" i="44"/>
  <c r="H37" i="44"/>
  <c r="F37" i="44"/>
  <c r="E38" i="44"/>
  <c r="E30" i="44"/>
  <c r="E22" i="44"/>
  <c r="E14" i="44"/>
  <c r="F15" i="44"/>
  <c r="F14" i="44"/>
  <c r="F13" i="44"/>
  <c r="K30" i="44"/>
  <c r="J30" i="44"/>
  <c r="H30" i="44"/>
  <c r="I30" i="44"/>
  <c r="K29" i="44"/>
  <c r="K31" i="44"/>
  <c r="J31" i="44"/>
  <c r="J29" i="44"/>
  <c r="I31" i="44"/>
  <c r="I29" i="44"/>
  <c r="F30" i="44"/>
  <c r="K14" i="44"/>
  <c r="J14" i="44"/>
  <c r="H31" i="44"/>
  <c r="H29" i="44"/>
  <c r="F31" i="44"/>
  <c r="E31" i="44"/>
  <c r="F29" i="44"/>
  <c r="E29" i="44"/>
  <c r="K15" i="44"/>
  <c r="E15" i="44"/>
  <c r="E13" i="44"/>
  <c r="K13" i="44"/>
  <c r="J15" i="44"/>
  <c r="J13" i="44"/>
  <c r="I15" i="44"/>
  <c r="H15" i="44"/>
  <c r="I13" i="44"/>
  <c r="H13" i="44"/>
  <c r="K16" i="22" l="1"/>
  <c r="J16" i="22"/>
  <c r="I16" i="22"/>
  <c r="H16" i="22"/>
  <c r="K15" i="22"/>
  <c r="J15" i="22"/>
  <c r="I15" i="22"/>
  <c r="H15" i="22"/>
  <c r="H14" i="22"/>
  <c r="K14" i="22"/>
  <c r="J14" i="22"/>
  <c r="I14" i="22"/>
  <c r="F14" i="22"/>
  <c r="F15" i="22"/>
  <c r="F16" i="22"/>
  <c r="F21" i="22"/>
  <c r="E16" i="22"/>
  <c r="E15" i="22"/>
  <c r="E14" i="22"/>
  <c r="E21" i="22"/>
  <c r="G39" i="44" l="1"/>
  <c r="E39" i="44"/>
  <c r="O38" i="44"/>
  <c r="N38" i="44"/>
  <c r="K40" i="44"/>
  <c r="I40" i="44"/>
  <c r="E37" i="44"/>
  <c r="E32" i="44"/>
  <c r="G7" i="44" s="1"/>
  <c r="E23" i="44"/>
  <c r="L22" i="44"/>
  <c r="O22" i="44"/>
  <c r="K24" i="44"/>
  <c r="J24" i="44"/>
  <c r="I24" i="44"/>
  <c r="H24" i="44"/>
  <c r="F24" i="44"/>
  <c r="E21" i="44"/>
  <c r="K16" i="44"/>
  <c r="I16" i="44"/>
  <c r="E16" i="44"/>
  <c r="G5" i="44" s="1"/>
  <c r="K37" i="22"/>
  <c r="J37" i="22"/>
  <c r="I37" i="22"/>
  <c r="H37" i="22"/>
  <c r="F37" i="22"/>
  <c r="E37" i="22"/>
  <c r="K36" i="22"/>
  <c r="J36" i="22"/>
  <c r="I36" i="22"/>
  <c r="H36" i="22"/>
  <c r="F36" i="22"/>
  <c r="E36" i="22"/>
  <c r="K35" i="22"/>
  <c r="K38" i="22" s="1"/>
  <c r="J35" i="22"/>
  <c r="J38" i="22" s="1"/>
  <c r="I35" i="22"/>
  <c r="I38" i="22" s="1"/>
  <c r="H35" i="22"/>
  <c r="H38" i="22" s="1"/>
  <c r="F35" i="22"/>
  <c r="E35" i="22"/>
  <c r="E38" i="22" s="1"/>
  <c r="G8" i="22" s="1"/>
  <c r="K30" i="22"/>
  <c r="J30" i="22"/>
  <c r="O30" i="22" s="1"/>
  <c r="I30" i="22"/>
  <c r="H30" i="22"/>
  <c r="F30" i="22"/>
  <c r="L30" i="22" s="1"/>
  <c r="E30" i="22"/>
  <c r="K29" i="22"/>
  <c r="J29" i="22"/>
  <c r="I29" i="22"/>
  <c r="N29" i="22" s="1"/>
  <c r="H29" i="22"/>
  <c r="F29" i="22"/>
  <c r="L29" i="22" s="1"/>
  <c r="E29" i="22"/>
  <c r="K28" i="22"/>
  <c r="K31" i="22" s="1"/>
  <c r="J28" i="22"/>
  <c r="J31" i="22" s="1"/>
  <c r="I28" i="22"/>
  <c r="N28" i="22" s="1"/>
  <c r="H28" i="22"/>
  <c r="H31" i="22" s="1"/>
  <c r="F28" i="22"/>
  <c r="L28" i="22" s="1"/>
  <c r="E28" i="22"/>
  <c r="E31" i="22" s="1"/>
  <c r="G7" i="22" s="1"/>
  <c r="K23" i="22"/>
  <c r="J23" i="22"/>
  <c r="I23" i="22"/>
  <c r="H23" i="22"/>
  <c r="F23" i="22"/>
  <c r="E23" i="22"/>
  <c r="K22" i="22"/>
  <c r="J22" i="22"/>
  <c r="I22" i="22"/>
  <c r="H22" i="22"/>
  <c r="F22" i="22"/>
  <c r="E22" i="22"/>
  <c r="K21" i="22"/>
  <c r="J21" i="22"/>
  <c r="O21" i="22" s="1"/>
  <c r="I21" i="22"/>
  <c r="I24" i="22" s="1"/>
  <c r="H21" i="22"/>
  <c r="L21" i="22"/>
  <c r="O15" i="22"/>
  <c r="J17" i="22"/>
  <c r="H17" i="22"/>
  <c r="E17" i="22"/>
  <c r="L37" i="22" l="1"/>
  <c r="L35" i="22"/>
  <c r="L36" i="22"/>
  <c r="N36" i="22"/>
  <c r="N37" i="22"/>
  <c r="O38" i="22"/>
  <c r="O36" i="22"/>
  <c r="O37" i="22"/>
  <c r="H24" i="22"/>
  <c r="I6" i="22" s="1"/>
  <c r="E24" i="22"/>
  <c r="G6" i="22" s="1"/>
  <c r="K24" i="22"/>
  <c r="E40" i="44"/>
  <c r="G8" i="44" s="1"/>
  <c r="O31" i="22"/>
  <c r="O29" i="22"/>
  <c r="L23" i="22"/>
  <c r="E24" i="44"/>
  <c r="G6" i="44" s="1"/>
  <c r="M37" i="44"/>
  <c r="G37" i="22"/>
  <c r="P37" i="22" s="1"/>
  <c r="M29" i="22"/>
  <c r="I31" i="22"/>
  <c r="N31" i="22" s="1"/>
  <c r="F31" i="22"/>
  <c r="L31" i="22" s="1"/>
  <c r="O28" i="22"/>
  <c r="O22" i="22"/>
  <c r="M23" i="22"/>
  <c r="O23" i="22"/>
  <c r="L22" i="22"/>
  <c r="N22" i="22"/>
  <c r="N23" i="22"/>
  <c r="P39" i="44"/>
  <c r="O39" i="44"/>
  <c r="G37" i="44"/>
  <c r="Q37" i="44" s="1"/>
  <c r="L39" i="44"/>
  <c r="O37" i="44"/>
  <c r="M39" i="44"/>
  <c r="L37" i="44"/>
  <c r="F40" i="44"/>
  <c r="N39" i="44"/>
  <c r="L40" i="44"/>
  <c r="L29" i="44"/>
  <c r="N30" i="44"/>
  <c r="L31" i="44"/>
  <c r="N31" i="44"/>
  <c r="N21" i="44"/>
  <c r="O23" i="44"/>
  <c r="G22" i="44"/>
  <c r="P22" i="44" s="1"/>
  <c r="N22" i="44"/>
  <c r="L23" i="44"/>
  <c r="N23" i="44"/>
  <c r="J6" i="44"/>
  <c r="G24" i="44"/>
  <c r="I6" i="44"/>
  <c r="O24" i="44"/>
  <c r="L21" i="44"/>
  <c r="G21" i="44"/>
  <c r="P21" i="44" s="1"/>
  <c r="M21" i="44"/>
  <c r="O21" i="44"/>
  <c r="G23" i="44"/>
  <c r="P23" i="44" s="1"/>
  <c r="M23" i="44"/>
  <c r="M22" i="44"/>
  <c r="J8" i="44"/>
  <c r="L38" i="44"/>
  <c r="Q39" i="44"/>
  <c r="H40" i="44"/>
  <c r="J40" i="44"/>
  <c r="N37" i="44"/>
  <c r="G38" i="44"/>
  <c r="P38" i="44" s="1"/>
  <c r="M38" i="44"/>
  <c r="L13" i="44"/>
  <c r="N14" i="44"/>
  <c r="L15" i="44"/>
  <c r="G15" i="44"/>
  <c r="P15" i="44" s="1"/>
  <c r="G13" i="44"/>
  <c r="P13" i="44" s="1"/>
  <c r="O15" i="44"/>
  <c r="O14" i="44"/>
  <c r="F16" i="44"/>
  <c r="L16" i="44" s="1"/>
  <c r="N15" i="44"/>
  <c r="J5" i="44"/>
  <c r="N16" i="44"/>
  <c r="M13" i="44"/>
  <c r="O13" i="44"/>
  <c r="L14" i="44"/>
  <c r="M15" i="44"/>
  <c r="H16" i="44"/>
  <c r="J16" i="44"/>
  <c r="O16" i="44" s="1"/>
  <c r="G9" i="44"/>
  <c r="G5" i="22" s="1"/>
  <c r="N13" i="44"/>
  <c r="G14" i="44"/>
  <c r="P14" i="44" s="1"/>
  <c r="M14" i="44"/>
  <c r="G15" i="22"/>
  <c r="P15" i="22" s="1"/>
  <c r="L16" i="22"/>
  <c r="G23" i="22"/>
  <c r="P23" i="22" s="1"/>
  <c r="G29" i="22"/>
  <c r="P29" i="22" s="1"/>
  <c r="N30" i="22"/>
  <c r="M21" i="22"/>
  <c r="G35" i="22"/>
  <c r="G36" i="22"/>
  <c r="P36" i="22" s="1"/>
  <c r="N38" i="22"/>
  <c r="J8" i="22"/>
  <c r="M38" i="22"/>
  <c r="I8" i="22"/>
  <c r="L8" i="22" s="1"/>
  <c r="M35" i="22"/>
  <c r="O35" i="22"/>
  <c r="Q35" i="22"/>
  <c r="M37" i="22"/>
  <c r="F38" i="22"/>
  <c r="L38" i="22" s="1"/>
  <c r="N35" i="22"/>
  <c r="P35" i="22"/>
  <c r="M36" i="22"/>
  <c r="J6" i="22"/>
  <c r="G21" i="22"/>
  <c r="F24" i="22"/>
  <c r="J24" i="22"/>
  <c r="N21" i="22"/>
  <c r="G22" i="22"/>
  <c r="P22" i="22" s="1"/>
  <c r="M22" i="22"/>
  <c r="I17" i="22"/>
  <c r="J5" i="22" s="1"/>
  <c r="K17" i="22"/>
  <c r="M31" i="22"/>
  <c r="I7" i="22"/>
  <c r="L7" i="22" s="1"/>
  <c r="G28" i="22"/>
  <c r="Q28" i="22" s="1"/>
  <c r="M28" i="22"/>
  <c r="G30" i="22"/>
  <c r="P30" i="22" s="1"/>
  <c r="M30" i="22"/>
  <c r="N15" i="22"/>
  <c r="O16" i="22"/>
  <c r="L14" i="22"/>
  <c r="L15" i="22"/>
  <c r="G16" i="22"/>
  <c r="P16" i="22" s="1"/>
  <c r="N16" i="22"/>
  <c r="M17" i="22"/>
  <c r="O17" i="22"/>
  <c r="G14" i="22"/>
  <c r="Q14" i="22" s="1"/>
  <c r="M14" i="22"/>
  <c r="O14" i="22"/>
  <c r="M16" i="22"/>
  <c r="F17" i="22"/>
  <c r="L17" i="22" s="1"/>
  <c r="N14" i="22"/>
  <c r="M15" i="22"/>
  <c r="M29" i="44"/>
  <c r="O29" i="44"/>
  <c r="O30" i="44"/>
  <c r="M31" i="44"/>
  <c r="O31" i="44"/>
  <c r="F32" i="44"/>
  <c r="L32" i="44" s="1"/>
  <c r="G29" i="44"/>
  <c r="P29" i="44" s="1"/>
  <c r="I32" i="44"/>
  <c r="J7" i="44" s="1"/>
  <c r="K32" i="44"/>
  <c r="G31" i="44"/>
  <c r="P31" i="44" s="1"/>
  <c r="L30" i="44"/>
  <c r="H32" i="44"/>
  <c r="J32" i="44"/>
  <c r="O32" i="44" s="1"/>
  <c r="N29" i="44"/>
  <c r="G30" i="44"/>
  <c r="P30" i="44" s="1"/>
  <c r="M30" i="44"/>
  <c r="O24" i="22" l="1"/>
  <c r="N24" i="22"/>
  <c r="G9" i="22"/>
  <c r="O40" i="44"/>
  <c r="N40" i="44"/>
  <c r="P37" i="44"/>
  <c r="L6" i="44"/>
  <c r="M24" i="44"/>
  <c r="N24" i="44"/>
  <c r="M24" i="22"/>
  <c r="L24" i="22"/>
  <c r="L6" i="22"/>
  <c r="L24" i="44"/>
  <c r="Q29" i="44"/>
  <c r="Q37" i="22"/>
  <c r="G38" i="22"/>
  <c r="J7" i="22"/>
  <c r="Q29" i="22"/>
  <c r="Q21" i="44"/>
  <c r="Q22" i="44"/>
  <c r="Q23" i="44"/>
  <c r="P24" i="44"/>
  <c r="H6" i="44"/>
  <c r="K6" i="44" s="1"/>
  <c r="Q24" i="44"/>
  <c r="M40" i="44"/>
  <c r="I8" i="44"/>
  <c r="L8" i="44" s="1"/>
  <c r="Q38" i="44"/>
  <c r="G40" i="44"/>
  <c r="Q13" i="44"/>
  <c r="Q15" i="44"/>
  <c r="J9" i="44"/>
  <c r="M16" i="44"/>
  <c r="G16" i="44"/>
  <c r="I5" i="44"/>
  <c r="Q14" i="44"/>
  <c r="N17" i="22"/>
  <c r="Q15" i="22"/>
  <c r="Q23" i="22"/>
  <c r="Q22" i="22"/>
  <c r="Q36" i="22"/>
  <c r="J9" i="22"/>
  <c r="G24" i="22"/>
  <c r="P21" i="22"/>
  <c r="Q21" i="22"/>
  <c r="Q30" i="22"/>
  <c r="G31" i="22"/>
  <c r="P28" i="22"/>
  <c r="Q16" i="22"/>
  <c r="G17" i="22"/>
  <c r="P14" i="22"/>
  <c r="N32" i="44"/>
  <c r="Q31" i="44"/>
  <c r="Q30" i="44"/>
  <c r="M32" i="44"/>
  <c r="I7" i="44"/>
  <c r="G32" i="44"/>
  <c r="Q32" i="44" s="1"/>
  <c r="P38" i="22" l="1"/>
  <c r="H8" i="22"/>
  <c r="K8" i="22" s="1"/>
  <c r="Q38" i="22"/>
  <c r="L5" i="44"/>
  <c r="H8" i="44"/>
  <c r="K8" i="44" s="1"/>
  <c r="P40" i="44"/>
  <c r="Q40" i="44"/>
  <c r="H5" i="44"/>
  <c r="K5" i="44" s="1"/>
  <c r="P16" i="44"/>
  <c r="Q16" i="44"/>
  <c r="P24" i="22"/>
  <c r="H6" i="22"/>
  <c r="K6" i="22" s="1"/>
  <c r="Q24" i="22"/>
  <c r="P31" i="22"/>
  <c r="H7" i="22"/>
  <c r="K7" i="22" s="1"/>
  <c r="Q31" i="22"/>
  <c r="P17" i="22"/>
  <c r="Q17" i="22"/>
  <c r="L7" i="44"/>
  <c r="I9" i="44"/>
  <c r="H7" i="44"/>
  <c r="P32" i="44"/>
  <c r="L9" i="44" l="1"/>
  <c r="I5" i="22"/>
  <c r="L5" i="22" s="1"/>
  <c r="H9" i="44"/>
  <c r="K7" i="44"/>
  <c r="K9" i="44" l="1"/>
  <c r="H5" i="22"/>
  <c r="K5" i="22" s="1"/>
  <c r="I9" i="22"/>
  <c r="L9" i="22" s="1"/>
  <c r="H9" i="22" l="1"/>
  <c r="K9" i="22" s="1"/>
</calcChain>
</file>

<file path=xl/comments1.xml><?xml version="1.0" encoding="utf-8"?>
<comments xmlns="http://schemas.openxmlformats.org/spreadsheetml/2006/main">
  <authors>
    <author>lu43</author>
    <author>nodu</author>
    <author>Steve Schmookler</author>
    <author>justin michels</author>
    <author>Mark Pierard</author>
  </authors>
  <commentList>
    <comment ref="A1" authorId="0" shapeId="0">
      <text>
        <r>
          <rPr>
            <b/>
            <sz val="8"/>
            <color indexed="81"/>
            <rFont val="Tahoma"/>
            <family val="2"/>
          </rPr>
          <t xml:space="preserve">Test Case ID:
</t>
        </r>
        <r>
          <rPr>
            <sz val="8"/>
            <color indexed="81"/>
            <rFont val="Tahoma"/>
            <family val="2"/>
          </rPr>
          <t>This contains a unique Test Case identification number. This identifier often uses a prefix to denote the level of test, such as UTC for Unit Test Case.</t>
        </r>
      </text>
    </comment>
    <comment ref="B1" authorId="0" shapeId="0">
      <text>
        <r>
          <rPr>
            <b/>
            <sz val="8"/>
            <color indexed="81"/>
            <rFont val="Tahoma"/>
            <family val="2"/>
          </rPr>
          <t xml:space="preserve">Req. ID:
</t>
        </r>
        <r>
          <rPr>
            <sz val="8"/>
            <color indexed="81"/>
            <rFont val="Tahoma"/>
            <family val="2"/>
          </rPr>
          <t>Enter the ID(s) of the requirement(s) the test case is validating.</t>
        </r>
      </text>
    </comment>
    <comment ref="C1" authorId="0" shapeId="0">
      <text>
        <r>
          <rPr>
            <b/>
            <sz val="8"/>
            <color indexed="81"/>
            <rFont val="Tahoma"/>
            <family val="2"/>
          </rPr>
          <t xml:space="preserve">Test Case Title:
</t>
        </r>
        <r>
          <rPr>
            <sz val="8"/>
            <color indexed="81"/>
            <rFont val="Tahoma"/>
            <family val="2"/>
          </rPr>
          <t>A optional title to identify the test case. Often the Test Condition is sufficient to uniquely identify the test case.</t>
        </r>
      </text>
    </comment>
    <comment ref="D1" authorId="0" shapeId="0">
      <text>
        <r>
          <rPr>
            <b/>
            <sz val="8"/>
            <color indexed="81"/>
            <rFont val="Tahoma"/>
            <family val="2"/>
          </rPr>
          <t xml:space="preserve">Test Condition:
</t>
        </r>
        <r>
          <rPr>
            <sz val="8"/>
            <color indexed="81"/>
            <rFont val="Tahoma"/>
            <family val="2"/>
          </rPr>
          <t>This describes what is to be tested; the condition or transaction the test case is meant to validate.</t>
        </r>
      </text>
    </comment>
    <comment ref="F1" authorId="0" shapeId="0">
      <text>
        <r>
          <rPr>
            <b/>
            <sz val="8"/>
            <color indexed="81"/>
            <rFont val="Tahoma"/>
            <family val="2"/>
          </rPr>
          <t xml:space="preserve">Priority:
</t>
        </r>
        <r>
          <rPr>
            <sz val="8"/>
            <color indexed="81"/>
            <rFont val="Tahoma"/>
            <family val="2"/>
          </rPr>
          <t>The execution priority of the test case.  This priority often, but not always, relates to the priority of the requirement that is being validated.</t>
        </r>
        <r>
          <rPr>
            <sz val="8"/>
            <color indexed="81"/>
            <rFont val="Tahoma"/>
            <family val="2"/>
          </rPr>
          <t xml:space="preserve">
This is a REQUIRED FIELD for the row to be included in the Test Log metrics and Graphs.</t>
        </r>
      </text>
    </comment>
    <comment ref="G1" authorId="0" shapeId="0">
      <text>
        <r>
          <rPr>
            <b/>
            <sz val="8"/>
            <color indexed="81"/>
            <rFont val="Tahoma"/>
            <family val="2"/>
          </rPr>
          <t xml:space="preserve">Regression:
</t>
        </r>
        <r>
          <rPr>
            <sz val="8"/>
            <color indexed="81"/>
            <rFont val="Tahoma"/>
            <family val="2"/>
          </rPr>
          <t>This flag designates if the test case tests new functionality - in which case the value should be set to "No"-  or if it tests pre-existing functionality, in which case it should be set to "Yes". This is a REQUIRED FIELD for the
 row to be included in the Test Log metrics and Graphs.</t>
        </r>
      </text>
    </comment>
    <comment ref="H1" authorId="0" shapeId="0">
      <text>
        <r>
          <rPr>
            <b/>
            <sz val="8"/>
            <color indexed="81"/>
            <rFont val="Tahoma"/>
            <family val="2"/>
          </rPr>
          <t xml:space="preserve">Author:
</t>
        </r>
        <r>
          <rPr>
            <sz val="8"/>
            <color indexed="81"/>
            <rFont val="Tahoma"/>
            <family val="2"/>
          </rPr>
          <t>This is a State Farm User ID of the person who created the test case.</t>
        </r>
        <r>
          <rPr>
            <sz val="8"/>
            <color indexed="81"/>
            <rFont val="Tahoma"/>
            <family val="2"/>
          </rPr>
          <t xml:space="preserve">
</t>
        </r>
      </text>
    </comment>
    <comment ref="I1" authorId="0" shapeId="0">
      <text>
        <r>
          <rPr>
            <b/>
            <sz val="8"/>
            <color indexed="81"/>
            <rFont val="Tahoma"/>
            <family val="2"/>
          </rPr>
          <t xml:space="preserve">Status:
</t>
        </r>
        <r>
          <rPr>
            <sz val="8"/>
            <color indexed="81"/>
            <rFont val="Tahoma"/>
            <family val="2"/>
          </rPr>
          <t>This is provided by the reviewer to indicate the level of test case development/maturity.  Its values are:
- Draft = test case is under development
- Review Ready = test case is ready to review
- Approved = test case reviewed and approved
- Deferred = test case will not be used at this time</t>
        </r>
      </text>
    </comment>
    <comment ref="J1" authorId="0" shapeId="0">
      <text>
        <r>
          <rPr>
            <b/>
            <sz val="8"/>
            <color indexed="81"/>
            <rFont val="Tahoma"/>
            <family val="2"/>
          </rPr>
          <t xml:space="preserve">Pre-Conditions:
</t>
        </r>
        <r>
          <rPr>
            <sz val="8"/>
            <color indexed="81"/>
            <rFont val="Tahoma"/>
            <family val="2"/>
          </rPr>
          <t>Any information, parameters, or other conditions that must exist to run this test.</t>
        </r>
        <r>
          <rPr>
            <b/>
            <sz val="8"/>
            <color indexed="81"/>
            <rFont val="Tahoma"/>
            <family val="2"/>
          </rPr>
          <t xml:space="preserve">
</t>
        </r>
      </text>
    </comment>
    <comment ref="K1" authorId="1" shapeId="0">
      <text>
        <r>
          <rPr>
            <b/>
            <sz val="8"/>
            <color indexed="81"/>
            <rFont val="Tahoma"/>
            <family val="2"/>
          </rPr>
          <t xml:space="preserve">Note: </t>
        </r>
        <r>
          <rPr>
            <sz val="8"/>
            <color indexed="81"/>
            <rFont val="Tahoma"/>
            <family val="2"/>
          </rPr>
          <t>If the information you need to enter in a cell is too large for it, you may store the information in another document and reference that document in the cell.</t>
        </r>
        <r>
          <rPr>
            <sz val="8"/>
            <color indexed="81"/>
            <rFont val="Tahoma"/>
            <family val="2"/>
          </rPr>
          <t xml:space="preserve">
</t>
        </r>
      </text>
    </comment>
    <comment ref="L1" authorId="0" shapeId="0">
      <text>
        <r>
          <rPr>
            <b/>
            <sz val="8"/>
            <color indexed="81"/>
            <rFont val="Tahoma"/>
            <family val="2"/>
          </rPr>
          <t xml:space="preserve">Data or Policy #:
</t>
        </r>
        <r>
          <rPr>
            <sz val="8"/>
            <color indexed="81"/>
            <rFont val="Tahoma"/>
            <family val="2"/>
          </rPr>
          <t>The data used to execute the test case is recorded here.  This would be a label of the data element(s), followed by the value(s) to be used.
Examples:
Effective Date == [current date]
VIN == 4V1SDBJG0PR532478
Street1 == 327 N Franklin Ave
Policy Type == WL
Incidental Business == &lt;checked&gt;
Policy Number == XXXX
Note: If the information you need to enter in a cell is too large for it, you may store the information in another document and reference that document in the cell.</t>
        </r>
      </text>
    </comment>
    <comment ref="M1" authorId="0" shapeId="0">
      <text>
        <r>
          <rPr>
            <b/>
            <sz val="8"/>
            <color indexed="81"/>
            <rFont val="Tahoma"/>
            <family val="2"/>
          </rPr>
          <t>Reset Actions:</t>
        </r>
        <r>
          <rPr>
            <sz val="8"/>
            <color indexed="81"/>
            <rFont val="Tahoma"/>
            <family val="2"/>
          </rPr>
          <t xml:space="preserve">
Actions to return the application under test (AUT) and/or the test environment to its original, pre-test execution state.
For instance, the executed test case may have intentionally forced an error and/or stored bad data.  This error or data may adversely affect other tests, so the steps to purge the error or data would be listed here.</t>
        </r>
        <r>
          <rPr>
            <b/>
            <sz val="8"/>
            <color indexed="81"/>
            <rFont val="Tahoma"/>
            <family val="2"/>
          </rPr>
          <t xml:space="preserve">
</t>
        </r>
      </text>
    </comment>
    <comment ref="N1" authorId="2" shapeId="0">
      <text>
        <r>
          <rPr>
            <b/>
            <sz val="8"/>
            <color indexed="81"/>
            <rFont val="Tahoma"/>
            <family val="2"/>
          </rPr>
          <t>Expected Results:</t>
        </r>
        <r>
          <rPr>
            <sz val="8"/>
            <color indexed="81"/>
            <rFont val="Tahoma"/>
            <family val="2"/>
          </rPr>
          <t xml:space="preserve">
Pass criteria for the test step/case.  What action/feedback the tester should expect.  
Note: If the information you need to enter in a cell is too large for it, you may store the information in another document and reference that document in the cell.
</t>
        </r>
      </text>
    </comment>
    <comment ref="O1" authorId="3" shapeId="0">
      <text>
        <r>
          <rPr>
            <b/>
            <sz val="8"/>
            <color indexed="81"/>
            <rFont val="Tahoma"/>
            <family val="2"/>
          </rPr>
          <t>Actual Results:</t>
        </r>
        <r>
          <rPr>
            <sz val="8"/>
            <color indexed="81"/>
            <rFont val="Tahoma"/>
            <family val="2"/>
          </rPr>
          <t xml:space="preserve">
The actual behavior of the application being testes is recorded here.  Recorf any anomalous behavior (i.e. screen turned green) here.  
If the application performs as outlined in Expected Results, "as expected" can just be recorded here.</t>
        </r>
      </text>
    </comment>
    <comment ref="P1" authorId="4" shapeId="0">
      <text>
        <r>
          <rPr>
            <b/>
            <sz val="8"/>
            <color indexed="81"/>
            <rFont val="Tahoma"/>
            <family val="2"/>
          </rPr>
          <t>Execution Status:</t>
        </r>
        <r>
          <rPr>
            <sz val="8"/>
            <color indexed="81"/>
            <rFont val="Tahoma"/>
            <family val="2"/>
          </rPr>
          <t xml:space="preserve">
This notes the status of the test case execution.  If blank, the assumption is that the test case is ready, but has not yet been executed (assuming that the Regression and Priority fields have been completed - otherwise the row is skipped entirely by the Test Log worksheet).
Passed - Actual results match Expected Results
Failed - Actual results DO NOT match Expected Results
In Progress - Test case execution was started, but is not completed
Blocked - Test case can not yet be executed
Deferred - Test case will not be executed in this test cycle
</t>
        </r>
      </text>
    </comment>
    <comment ref="Q1" authorId="0" shapeId="0">
      <text>
        <r>
          <rPr>
            <b/>
            <sz val="8"/>
            <color indexed="81"/>
            <rFont val="Tahoma"/>
            <family val="2"/>
          </rPr>
          <t>Defect ID (if applicable) from the Defect Management System</t>
        </r>
      </text>
    </comment>
    <comment ref="R1" authorId="3" shapeId="0">
      <text>
        <r>
          <rPr>
            <b/>
            <sz val="8"/>
            <color indexed="81"/>
            <rFont val="Tahoma"/>
            <family val="2"/>
          </rPr>
          <t>Executed By:</t>
        </r>
        <r>
          <rPr>
            <sz val="8"/>
            <color indexed="81"/>
            <rFont val="Tahoma"/>
            <family val="2"/>
          </rPr>
          <t xml:space="preserve">
This is a name of the person, who executed the test case. Entered by the Test Executioner.</t>
        </r>
      </text>
    </comment>
    <comment ref="S1" authorId="3" shapeId="0">
      <text>
        <r>
          <rPr>
            <b/>
            <sz val="8"/>
            <color indexed="81"/>
            <rFont val="Tahoma"/>
            <family val="2"/>
          </rPr>
          <t>Executed On:</t>
        </r>
        <r>
          <rPr>
            <sz val="8"/>
            <color indexed="81"/>
            <rFont val="Tahoma"/>
            <family val="2"/>
          </rPr>
          <t xml:space="preserve">
This is the date the test case was run.</t>
        </r>
      </text>
    </comment>
    <comment ref="U1" authorId="0" shapeId="0">
      <text>
        <r>
          <rPr>
            <b/>
            <sz val="8"/>
            <color indexed="81"/>
            <rFont val="Tahoma"/>
            <family val="2"/>
          </rPr>
          <t xml:space="preserve">Last Modified:
</t>
        </r>
        <r>
          <rPr>
            <sz val="8"/>
            <color indexed="81"/>
            <rFont val="Tahoma"/>
            <family val="2"/>
          </rPr>
          <t xml:space="preserve">This is the date on which the test case last edited.  </t>
        </r>
      </text>
    </comment>
    <comment ref="W1" authorId="4" shapeId="0">
      <text>
        <r>
          <rPr>
            <b/>
            <sz val="8"/>
            <color indexed="81"/>
            <rFont val="Tahoma"/>
            <family val="2"/>
          </rPr>
          <t>Remarks:</t>
        </r>
        <r>
          <rPr>
            <sz val="8"/>
            <color indexed="81"/>
            <rFont val="Tahoma"/>
            <family val="2"/>
          </rPr>
          <t xml:space="preserve">
This field is for entry of the changes made to a particular test case.  This field is related to Last Modified field.</t>
        </r>
      </text>
    </comment>
  </commentList>
</comments>
</file>

<file path=xl/comments2.xml><?xml version="1.0" encoding="utf-8"?>
<comments xmlns="http://schemas.openxmlformats.org/spreadsheetml/2006/main">
  <authors>
    <author>lu43</author>
    <author>nodu</author>
    <author>Steve Schmookler</author>
    <author>justin michels</author>
    <author>Mark Pierard</author>
  </authors>
  <commentList>
    <comment ref="A1" authorId="0" shapeId="0">
      <text>
        <r>
          <rPr>
            <b/>
            <sz val="8"/>
            <color indexed="81"/>
            <rFont val="Tahoma"/>
            <family val="2"/>
          </rPr>
          <t xml:space="preserve">Test Case ID:
</t>
        </r>
        <r>
          <rPr>
            <sz val="8"/>
            <color indexed="81"/>
            <rFont val="Tahoma"/>
            <family val="2"/>
          </rPr>
          <t>This contains a unique Test Case identification number. This identifier often uses a prefix to denote the level of test, such as UTC for Unit Test Case.</t>
        </r>
      </text>
    </comment>
    <comment ref="B1" authorId="0" shapeId="0">
      <text>
        <r>
          <rPr>
            <b/>
            <sz val="8"/>
            <color indexed="81"/>
            <rFont val="Tahoma"/>
            <family val="2"/>
          </rPr>
          <t xml:space="preserve">Req. ID:
</t>
        </r>
        <r>
          <rPr>
            <sz val="8"/>
            <color indexed="81"/>
            <rFont val="Tahoma"/>
            <family val="2"/>
          </rPr>
          <t>Enter the ID(s) of the requirement(s) the test case is validating.</t>
        </r>
      </text>
    </comment>
    <comment ref="C1" authorId="0" shapeId="0">
      <text>
        <r>
          <rPr>
            <b/>
            <sz val="8"/>
            <color indexed="81"/>
            <rFont val="Tahoma"/>
            <family val="2"/>
          </rPr>
          <t xml:space="preserve">Test Case Title:
</t>
        </r>
        <r>
          <rPr>
            <sz val="8"/>
            <color indexed="81"/>
            <rFont val="Tahoma"/>
            <family val="2"/>
          </rPr>
          <t>A optional title to identify the test case. Often the Test Condition is sufficient to uniquely identify the test case.</t>
        </r>
      </text>
    </comment>
    <comment ref="D1" authorId="0" shapeId="0">
      <text>
        <r>
          <rPr>
            <b/>
            <sz val="8"/>
            <color indexed="81"/>
            <rFont val="Tahoma"/>
            <family val="2"/>
          </rPr>
          <t xml:space="preserve">Test Condition:
</t>
        </r>
        <r>
          <rPr>
            <sz val="8"/>
            <color indexed="81"/>
            <rFont val="Tahoma"/>
            <family val="2"/>
          </rPr>
          <t>This describes what is to be tested; the condition or transaction the test case is meant to validate.</t>
        </r>
      </text>
    </comment>
    <comment ref="F1" authorId="0" shapeId="0">
      <text>
        <r>
          <rPr>
            <b/>
            <sz val="8"/>
            <color indexed="81"/>
            <rFont val="Tahoma"/>
            <family val="2"/>
          </rPr>
          <t xml:space="preserve">Priority:
</t>
        </r>
        <r>
          <rPr>
            <sz val="8"/>
            <color indexed="81"/>
            <rFont val="Tahoma"/>
            <family val="2"/>
          </rPr>
          <t>The execution priority of the test case.  This priority often, but not always, relates to the priority of the requirement that is being validated.</t>
        </r>
        <r>
          <rPr>
            <sz val="8"/>
            <color indexed="81"/>
            <rFont val="Tahoma"/>
            <family val="2"/>
          </rPr>
          <t xml:space="preserve">
This is a REQUIRED FIELD for the row to be included in the Test Log metrics and Graphs.</t>
        </r>
      </text>
    </comment>
    <comment ref="G1" authorId="0" shapeId="0">
      <text>
        <r>
          <rPr>
            <b/>
            <sz val="8"/>
            <color indexed="81"/>
            <rFont val="Tahoma"/>
            <family val="2"/>
          </rPr>
          <t xml:space="preserve">Regression:
</t>
        </r>
        <r>
          <rPr>
            <sz val="8"/>
            <color indexed="81"/>
            <rFont val="Tahoma"/>
            <family val="2"/>
          </rPr>
          <t>This flag designates if the test case tests new functionality - in which case the value should be set to "No"-  or if it tests pre-existing functionality, in which case it should be set to "Yes". This is a REQUIRED FIELD for the
 row to be included in the Test Log metrics and Graphs.</t>
        </r>
      </text>
    </comment>
    <comment ref="H1" authorId="0" shapeId="0">
      <text>
        <r>
          <rPr>
            <b/>
            <sz val="8"/>
            <color indexed="81"/>
            <rFont val="Tahoma"/>
            <family val="2"/>
          </rPr>
          <t xml:space="preserve">Author:
</t>
        </r>
        <r>
          <rPr>
            <sz val="8"/>
            <color indexed="81"/>
            <rFont val="Tahoma"/>
            <family val="2"/>
          </rPr>
          <t>This is a State Farm User ID of the person who created the test case.</t>
        </r>
        <r>
          <rPr>
            <sz val="8"/>
            <color indexed="81"/>
            <rFont val="Tahoma"/>
            <family val="2"/>
          </rPr>
          <t xml:space="preserve">
</t>
        </r>
      </text>
    </comment>
    <comment ref="I1" authorId="0" shapeId="0">
      <text>
        <r>
          <rPr>
            <b/>
            <sz val="8"/>
            <color indexed="81"/>
            <rFont val="Tahoma"/>
            <family val="2"/>
          </rPr>
          <t xml:space="preserve">Status:
</t>
        </r>
        <r>
          <rPr>
            <sz val="8"/>
            <color indexed="81"/>
            <rFont val="Tahoma"/>
            <family val="2"/>
          </rPr>
          <t>This is provided by the reviewer to indicate the level of test case development/maturity.  Its values are:
- Draft = test case is under development
- Review Ready = test case is ready to review
- Approved = test case reviewed and approved
- Deferred = test case will not be used at this time</t>
        </r>
      </text>
    </comment>
    <comment ref="J1" authorId="0" shapeId="0">
      <text>
        <r>
          <rPr>
            <b/>
            <sz val="8"/>
            <color indexed="81"/>
            <rFont val="Tahoma"/>
            <family val="2"/>
          </rPr>
          <t xml:space="preserve">Pre-Conditions:
</t>
        </r>
        <r>
          <rPr>
            <sz val="8"/>
            <color indexed="81"/>
            <rFont val="Tahoma"/>
            <family val="2"/>
          </rPr>
          <t>Any information, parameters, or other conditions that must exist to run this test.</t>
        </r>
        <r>
          <rPr>
            <b/>
            <sz val="8"/>
            <color indexed="81"/>
            <rFont val="Tahoma"/>
            <family val="2"/>
          </rPr>
          <t xml:space="preserve">
</t>
        </r>
      </text>
    </comment>
    <comment ref="K1" authorId="1" shapeId="0">
      <text>
        <r>
          <rPr>
            <b/>
            <sz val="8"/>
            <color indexed="81"/>
            <rFont val="Tahoma"/>
            <family val="2"/>
          </rPr>
          <t xml:space="preserve">Note: </t>
        </r>
        <r>
          <rPr>
            <sz val="8"/>
            <color indexed="81"/>
            <rFont val="Tahoma"/>
            <family val="2"/>
          </rPr>
          <t>If the information you need to enter in a cell is too large for it, you may store the information in another document and reference that document in the cell.</t>
        </r>
        <r>
          <rPr>
            <sz val="8"/>
            <color indexed="81"/>
            <rFont val="Tahoma"/>
            <family val="2"/>
          </rPr>
          <t xml:space="preserve">
</t>
        </r>
      </text>
    </comment>
    <comment ref="L1" authorId="2" shapeId="0">
      <text>
        <r>
          <rPr>
            <b/>
            <sz val="8"/>
            <color indexed="81"/>
            <rFont val="Tahoma"/>
            <family val="2"/>
          </rPr>
          <t>Expected Results:</t>
        </r>
        <r>
          <rPr>
            <sz val="8"/>
            <color indexed="81"/>
            <rFont val="Tahoma"/>
            <family val="2"/>
          </rPr>
          <t xml:space="preserve">
Pass criteria for the test step/case.  What action/feedback the tester should expect.  
Note: If the information you need to enter in a cell is too large for it, you may store the information in another document and reference that document in the cell.
</t>
        </r>
      </text>
    </comment>
    <comment ref="M1" authorId="3" shapeId="0">
      <text>
        <r>
          <rPr>
            <b/>
            <sz val="8"/>
            <color indexed="81"/>
            <rFont val="Tahoma"/>
            <family val="2"/>
          </rPr>
          <t>Actual Results:</t>
        </r>
        <r>
          <rPr>
            <sz val="8"/>
            <color indexed="81"/>
            <rFont val="Tahoma"/>
            <family val="2"/>
          </rPr>
          <t xml:space="preserve">
The actual behavior of the application being testes is recorded here.  Recorf any anomalous behavior (i.e. screen turned green) here.  
If the application performs as outlined in Expected Results, "as expected" can just be recorded here.</t>
        </r>
      </text>
    </comment>
    <comment ref="O1" authorId="4" shapeId="0">
      <text>
        <r>
          <rPr>
            <b/>
            <sz val="8"/>
            <color indexed="81"/>
            <rFont val="Tahoma"/>
            <family val="2"/>
          </rPr>
          <t>Execution Status:</t>
        </r>
        <r>
          <rPr>
            <sz val="8"/>
            <color indexed="81"/>
            <rFont val="Tahoma"/>
            <family val="2"/>
          </rPr>
          <t xml:space="preserve">
This notes the status of the test case execution.  If blank, the assumption is that the test case is ready, but has not yet been executed (assuming that the Regression and Priority fields have been completed - otherwise the row is skipped entirely by the Test Log worksheet).
Passed - Actual results match Expected Results
Failed - Actual results DO NOT match Expected Results
In Progress - Test case execution was started, but is not completed
Blocked - Test case can not yet be executed
Deferred - Test case will not be executed in this test cycle
</t>
        </r>
      </text>
    </comment>
    <comment ref="P1" authorId="0" shapeId="0">
      <text>
        <r>
          <rPr>
            <b/>
            <sz val="8"/>
            <color indexed="81"/>
            <rFont val="Tahoma"/>
            <family val="2"/>
          </rPr>
          <t>Defect ID (if applicable) from the Defect Management System</t>
        </r>
      </text>
    </comment>
    <comment ref="R1" authorId="3" shapeId="0">
      <text>
        <r>
          <rPr>
            <b/>
            <sz val="8"/>
            <color indexed="81"/>
            <rFont val="Tahoma"/>
            <family val="2"/>
          </rPr>
          <t>Executed By:</t>
        </r>
        <r>
          <rPr>
            <sz val="8"/>
            <color indexed="81"/>
            <rFont val="Tahoma"/>
            <family val="2"/>
          </rPr>
          <t xml:space="preserve">
This is a name of the person, who executed the test case. Entered by the Test Executioner.</t>
        </r>
      </text>
    </comment>
    <comment ref="S1" authorId="3" shapeId="0">
      <text>
        <r>
          <rPr>
            <b/>
            <sz val="8"/>
            <color indexed="81"/>
            <rFont val="Tahoma"/>
            <family val="2"/>
          </rPr>
          <t>Executed On:</t>
        </r>
        <r>
          <rPr>
            <sz val="8"/>
            <color indexed="81"/>
            <rFont val="Tahoma"/>
            <family val="2"/>
          </rPr>
          <t xml:space="preserve">
This is the date the test case was run.</t>
        </r>
      </text>
    </comment>
    <comment ref="T1" authorId="0" shapeId="0">
      <text>
        <r>
          <rPr>
            <b/>
            <sz val="8"/>
            <color indexed="81"/>
            <rFont val="Tahoma"/>
            <family val="2"/>
          </rPr>
          <t xml:space="preserve">Last Modified:
</t>
        </r>
        <r>
          <rPr>
            <sz val="8"/>
            <color indexed="81"/>
            <rFont val="Tahoma"/>
            <family val="2"/>
          </rPr>
          <t xml:space="preserve">This is the date on which the test case last edited.  </t>
        </r>
      </text>
    </comment>
    <comment ref="U1" authorId="4" shapeId="0">
      <text>
        <r>
          <rPr>
            <b/>
            <sz val="8"/>
            <color indexed="81"/>
            <rFont val="Tahoma"/>
            <family val="2"/>
          </rPr>
          <t>Remarks:</t>
        </r>
        <r>
          <rPr>
            <sz val="8"/>
            <color indexed="81"/>
            <rFont val="Tahoma"/>
            <family val="2"/>
          </rPr>
          <t xml:space="preserve">
This field is for entry of the changes made to a particular test case.  This field is related to Last Modified field.</t>
        </r>
      </text>
    </comment>
  </commentList>
</comments>
</file>

<file path=xl/comments3.xml><?xml version="1.0" encoding="utf-8"?>
<comments xmlns="http://schemas.openxmlformats.org/spreadsheetml/2006/main">
  <authors>
    <author>lu43</author>
    <author>nodu</author>
    <author>Steve Schmookler</author>
    <author>justin michels</author>
    <author>Mark Pierard</author>
  </authors>
  <commentList>
    <comment ref="A2" authorId="0" shapeId="0">
      <text>
        <r>
          <rPr>
            <b/>
            <sz val="8"/>
            <color indexed="81"/>
            <rFont val="Tahoma"/>
            <family val="2"/>
          </rPr>
          <t xml:space="preserve">Test Case ID:
</t>
        </r>
        <r>
          <rPr>
            <sz val="8"/>
            <color indexed="81"/>
            <rFont val="Tahoma"/>
            <family val="2"/>
          </rPr>
          <t>This contains a unique Test Case identification number. This identifier often uses a prefix to denote the level of test, such as UTC for Unit Test Case.</t>
        </r>
      </text>
    </comment>
    <comment ref="B2" authorId="0" shapeId="0">
      <text>
        <r>
          <rPr>
            <b/>
            <sz val="8"/>
            <color indexed="81"/>
            <rFont val="Tahoma"/>
            <family val="2"/>
          </rPr>
          <t xml:space="preserve">Req. ID:
</t>
        </r>
        <r>
          <rPr>
            <sz val="8"/>
            <color indexed="81"/>
            <rFont val="Tahoma"/>
            <family val="2"/>
          </rPr>
          <t>Enter the ID(s) of the requirement(s) the test case is validating.</t>
        </r>
      </text>
    </comment>
    <comment ref="C2" authorId="0" shapeId="0">
      <text>
        <r>
          <rPr>
            <b/>
            <sz val="8"/>
            <color indexed="81"/>
            <rFont val="Tahoma"/>
            <family val="2"/>
          </rPr>
          <t xml:space="preserve">Test Case Title:
</t>
        </r>
        <r>
          <rPr>
            <sz val="8"/>
            <color indexed="81"/>
            <rFont val="Tahoma"/>
            <family val="2"/>
          </rPr>
          <t>A optional title to identify the test case. Often the Test Condition is sufficient to uniquely identify the test case.</t>
        </r>
      </text>
    </comment>
    <comment ref="D2" authorId="0" shapeId="0">
      <text>
        <r>
          <rPr>
            <b/>
            <sz val="8"/>
            <color indexed="81"/>
            <rFont val="Tahoma"/>
            <family val="2"/>
          </rPr>
          <t xml:space="preserve">Test Condition:
</t>
        </r>
        <r>
          <rPr>
            <sz val="8"/>
            <color indexed="81"/>
            <rFont val="Tahoma"/>
            <family val="2"/>
          </rPr>
          <t>This describes what is to be tested; the condition or transaction the test case is meant to validate.</t>
        </r>
      </text>
    </comment>
    <comment ref="F2" authorId="0" shapeId="0">
      <text>
        <r>
          <rPr>
            <b/>
            <sz val="8"/>
            <color indexed="81"/>
            <rFont val="Tahoma"/>
            <family val="2"/>
          </rPr>
          <t xml:space="preserve">Priority:
</t>
        </r>
        <r>
          <rPr>
            <sz val="8"/>
            <color indexed="81"/>
            <rFont val="Tahoma"/>
            <family val="2"/>
          </rPr>
          <t>The execution priority of the test case.  This priority often, but not always, relates to the priority of the requirement that is being validated.</t>
        </r>
        <r>
          <rPr>
            <sz val="8"/>
            <color indexed="81"/>
            <rFont val="Tahoma"/>
            <family val="2"/>
          </rPr>
          <t xml:space="preserve">
This is a REQUIRED FIELD for the row to be included in the Test Log metrics and Graphs.</t>
        </r>
      </text>
    </comment>
    <comment ref="G2" authorId="0" shapeId="0">
      <text>
        <r>
          <rPr>
            <b/>
            <sz val="8"/>
            <color indexed="81"/>
            <rFont val="Tahoma"/>
            <family val="2"/>
          </rPr>
          <t xml:space="preserve">Regression:
</t>
        </r>
        <r>
          <rPr>
            <sz val="8"/>
            <color indexed="81"/>
            <rFont val="Tahoma"/>
            <family val="2"/>
          </rPr>
          <t>This flag designates if the test case tests new functionality - in which case the value should be set to "No"-  or if it tests pre-existing functionality, in which case it should be set to "Yes". This is a REQUIRED FIELD for the
 row to be included in the Test Log metrics and Graphs.</t>
        </r>
      </text>
    </comment>
    <comment ref="I2" authorId="0" shapeId="0">
      <text>
        <r>
          <rPr>
            <b/>
            <sz val="8"/>
            <color indexed="81"/>
            <rFont val="Tahoma"/>
            <family val="2"/>
          </rPr>
          <t xml:space="preserve">Author:
</t>
        </r>
        <r>
          <rPr>
            <sz val="8"/>
            <color indexed="81"/>
            <rFont val="Tahoma"/>
            <family val="2"/>
          </rPr>
          <t>This is a State Farm User ID of the person who created the test case.</t>
        </r>
        <r>
          <rPr>
            <sz val="8"/>
            <color indexed="81"/>
            <rFont val="Tahoma"/>
            <family val="2"/>
          </rPr>
          <t xml:space="preserve">
</t>
        </r>
      </text>
    </comment>
    <comment ref="J2" authorId="0" shapeId="0">
      <text>
        <r>
          <rPr>
            <b/>
            <sz val="8"/>
            <color indexed="81"/>
            <rFont val="Tahoma"/>
            <family val="2"/>
          </rPr>
          <t xml:space="preserve">Status:
</t>
        </r>
        <r>
          <rPr>
            <sz val="8"/>
            <color indexed="81"/>
            <rFont val="Tahoma"/>
            <family val="2"/>
          </rPr>
          <t>This is provided by the reviewer to indicate the level of test case development/maturity.  Its values are:
- Draft = test case is under development
- Review Ready = test case is ready to review
- Approved = test case reviewed and approved
- Deferred = test case will not be used at this time</t>
        </r>
      </text>
    </comment>
    <comment ref="K2" authorId="0" shapeId="0">
      <text>
        <r>
          <rPr>
            <b/>
            <sz val="8"/>
            <color indexed="81"/>
            <rFont val="Tahoma"/>
            <family val="2"/>
          </rPr>
          <t xml:space="preserve">Pre-Conditions:
</t>
        </r>
        <r>
          <rPr>
            <sz val="8"/>
            <color indexed="81"/>
            <rFont val="Tahoma"/>
            <family val="2"/>
          </rPr>
          <t>Any information, parameters, or other conditions that must exist to run this test.</t>
        </r>
        <r>
          <rPr>
            <b/>
            <sz val="8"/>
            <color indexed="81"/>
            <rFont val="Tahoma"/>
            <family val="2"/>
          </rPr>
          <t xml:space="preserve">
</t>
        </r>
      </text>
    </comment>
    <comment ref="L2" authorId="1" shapeId="0">
      <text>
        <r>
          <rPr>
            <b/>
            <sz val="8"/>
            <color indexed="81"/>
            <rFont val="Tahoma"/>
            <family val="2"/>
          </rPr>
          <t xml:space="preserve">Note: </t>
        </r>
        <r>
          <rPr>
            <sz val="8"/>
            <color indexed="81"/>
            <rFont val="Tahoma"/>
            <family val="2"/>
          </rPr>
          <t>If the information you need to enter in a cell is too large for it, you may store the information in another document and reference that document in the cell.</t>
        </r>
        <r>
          <rPr>
            <sz val="8"/>
            <color indexed="81"/>
            <rFont val="Tahoma"/>
            <family val="2"/>
          </rPr>
          <t xml:space="preserve">
</t>
        </r>
      </text>
    </comment>
    <comment ref="M2" authorId="0" shapeId="0">
      <text>
        <r>
          <rPr>
            <b/>
            <sz val="8"/>
            <color indexed="81"/>
            <rFont val="Tahoma"/>
            <family val="2"/>
          </rPr>
          <t xml:space="preserve">Data or Policy #:
</t>
        </r>
        <r>
          <rPr>
            <sz val="8"/>
            <color indexed="81"/>
            <rFont val="Tahoma"/>
            <family val="2"/>
          </rPr>
          <t>The data used to execute the test case is recorded here.  This would be a label of the data element(s), followed by the value(s) to be used.
Examples:
Effective Date == [current date]
VIN == 4V1SDBJG0PR532478
Street1 == 327 N Franklin Ave
Policy Type == WL
Incidental Business == &lt;checked&gt;
Policy Number == XXXX
Note: If the information you need to enter in a cell is too large for it, you may store the information in another document and reference that document in the cell.</t>
        </r>
      </text>
    </comment>
    <comment ref="N2" authorId="0" shapeId="0">
      <text>
        <r>
          <rPr>
            <b/>
            <sz val="8"/>
            <color indexed="81"/>
            <rFont val="Tahoma"/>
            <family val="2"/>
          </rPr>
          <t>Reset Actions:</t>
        </r>
        <r>
          <rPr>
            <sz val="8"/>
            <color indexed="81"/>
            <rFont val="Tahoma"/>
            <family val="2"/>
          </rPr>
          <t xml:space="preserve">
Actions to return the application under test (AUT) and/or the test environment to its original, pre-test execution state.
For instance, the executed test case may have intentionally forced an error and/or stored bad data.  This error or data may adversely affect other tests, so the steps to purge the error or data would be listed here.</t>
        </r>
        <r>
          <rPr>
            <b/>
            <sz val="8"/>
            <color indexed="81"/>
            <rFont val="Tahoma"/>
            <family val="2"/>
          </rPr>
          <t xml:space="preserve">
</t>
        </r>
      </text>
    </comment>
    <comment ref="O2" authorId="2" shapeId="0">
      <text>
        <r>
          <rPr>
            <b/>
            <sz val="8"/>
            <color indexed="81"/>
            <rFont val="Tahoma"/>
            <family val="2"/>
          </rPr>
          <t>Expected Results:</t>
        </r>
        <r>
          <rPr>
            <sz val="8"/>
            <color indexed="81"/>
            <rFont val="Tahoma"/>
            <family val="2"/>
          </rPr>
          <t xml:space="preserve">
Pass criteria for the test step/case.  What action/feedback the tester should expect.  
Note: If the information you need to enter in a cell is too large for it, you may store the information in another document and reference that document in the cell.
</t>
        </r>
      </text>
    </comment>
    <comment ref="P2" authorId="3" shapeId="0">
      <text>
        <r>
          <rPr>
            <b/>
            <sz val="8"/>
            <color indexed="81"/>
            <rFont val="Tahoma"/>
            <family val="2"/>
          </rPr>
          <t>Actual Results:</t>
        </r>
        <r>
          <rPr>
            <sz val="8"/>
            <color indexed="81"/>
            <rFont val="Tahoma"/>
            <family val="2"/>
          </rPr>
          <t xml:space="preserve">
The actual behavior of the application being testes is recorded here.  Recorf any anomalous behavior (i.e. screen turned green) here.  
If the application performs as outlined in Expected Results, "as expected" can just be recorded here.</t>
        </r>
      </text>
    </comment>
    <comment ref="Q2" authorId="4" shapeId="0">
      <text>
        <r>
          <rPr>
            <b/>
            <sz val="8"/>
            <color indexed="81"/>
            <rFont val="Tahoma"/>
            <family val="2"/>
          </rPr>
          <t>Execution Status:</t>
        </r>
        <r>
          <rPr>
            <sz val="8"/>
            <color indexed="81"/>
            <rFont val="Tahoma"/>
            <family val="2"/>
          </rPr>
          <t xml:space="preserve">
This notes the status of the test case execution.  If blank, the assumption is that the test case is ready, but has not yet been executed (assuming that the Regression and Priority fields have been completed - otherwise the row is skipped entirely by the Test Log worksheet).
Passed - Actual results match Expected Results
Failed - Actual results DO NOT match Expected Results
In Progress - Test case execution was started, but is not completed
Blocked - Test case can not yet be executed
Deferred - Test case will not be executed in this test cycle
</t>
        </r>
      </text>
    </comment>
    <comment ref="R2" authorId="0" shapeId="0">
      <text>
        <r>
          <rPr>
            <b/>
            <sz val="8"/>
            <color indexed="81"/>
            <rFont val="Tahoma"/>
            <family val="2"/>
          </rPr>
          <t>Defect ID (if applicable) from the Defect Management System</t>
        </r>
      </text>
    </comment>
    <comment ref="S2" authorId="3" shapeId="0">
      <text>
        <r>
          <rPr>
            <b/>
            <sz val="8"/>
            <color indexed="81"/>
            <rFont val="Tahoma"/>
            <family val="2"/>
          </rPr>
          <t>Executed By:</t>
        </r>
        <r>
          <rPr>
            <sz val="8"/>
            <color indexed="81"/>
            <rFont val="Tahoma"/>
            <family val="2"/>
          </rPr>
          <t xml:space="preserve">
This is a name of the person, who executed the test case. Entered by the Test Executioner.</t>
        </r>
      </text>
    </comment>
    <comment ref="T2" authorId="3" shapeId="0">
      <text>
        <r>
          <rPr>
            <b/>
            <sz val="8"/>
            <color indexed="81"/>
            <rFont val="Tahoma"/>
            <family val="2"/>
          </rPr>
          <t>Executed On:</t>
        </r>
        <r>
          <rPr>
            <sz val="8"/>
            <color indexed="81"/>
            <rFont val="Tahoma"/>
            <family val="2"/>
          </rPr>
          <t xml:space="preserve">
This is the date the test case was run.</t>
        </r>
      </text>
    </comment>
    <comment ref="V2" authorId="0" shapeId="0">
      <text>
        <r>
          <rPr>
            <b/>
            <sz val="8"/>
            <color indexed="81"/>
            <rFont val="Tahoma"/>
            <family val="2"/>
          </rPr>
          <t xml:space="preserve">Last Modified:
</t>
        </r>
        <r>
          <rPr>
            <sz val="8"/>
            <color indexed="81"/>
            <rFont val="Tahoma"/>
            <family val="2"/>
          </rPr>
          <t xml:space="preserve">This is the date on which the test case last edited.  </t>
        </r>
      </text>
    </comment>
    <comment ref="W2" authorId="4" shapeId="0">
      <text>
        <r>
          <rPr>
            <b/>
            <sz val="8"/>
            <color indexed="81"/>
            <rFont val="Tahoma"/>
            <family val="2"/>
          </rPr>
          <t>Remarks:</t>
        </r>
        <r>
          <rPr>
            <sz val="8"/>
            <color indexed="81"/>
            <rFont val="Tahoma"/>
            <family val="2"/>
          </rPr>
          <t xml:space="preserve">
This field is for entry of the changes made to a particular test case.  This field is related to Last Modified field.</t>
        </r>
      </text>
    </comment>
  </commentList>
</comments>
</file>

<file path=xl/comments4.xml><?xml version="1.0" encoding="utf-8"?>
<comments xmlns="http://schemas.openxmlformats.org/spreadsheetml/2006/main">
  <authors>
    <author>lu43</author>
    <author>nodu</author>
    <author>Steve Schmookler</author>
    <author>justin michels</author>
    <author>Mark Pierard</author>
  </authors>
  <commentList>
    <comment ref="A2" authorId="0" shapeId="0">
      <text>
        <r>
          <rPr>
            <b/>
            <sz val="8"/>
            <color indexed="81"/>
            <rFont val="Tahoma"/>
            <family val="2"/>
          </rPr>
          <t xml:space="preserve">Test Case ID:
</t>
        </r>
        <r>
          <rPr>
            <sz val="8"/>
            <color indexed="81"/>
            <rFont val="Tahoma"/>
            <family val="2"/>
          </rPr>
          <t>This contains a unique Test Case identification number. This identifier often uses a prefix to denote the level of test, such as UTC for Unit Test Case.</t>
        </r>
      </text>
    </comment>
    <comment ref="B2" authorId="0" shapeId="0">
      <text>
        <r>
          <rPr>
            <b/>
            <sz val="8"/>
            <color indexed="81"/>
            <rFont val="Tahoma"/>
            <family val="2"/>
          </rPr>
          <t xml:space="preserve">Req. ID:
</t>
        </r>
        <r>
          <rPr>
            <sz val="8"/>
            <color indexed="81"/>
            <rFont val="Tahoma"/>
            <family val="2"/>
          </rPr>
          <t>Enter the ID(s) of the requirement(s) the test case is validating.</t>
        </r>
      </text>
    </comment>
    <comment ref="C2" authorId="0" shapeId="0">
      <text>
        <r>
          <rPr>
            <b/>
            <sz val="8"/>
            <color indexed="81"/>
            <rFont val="Tahoma"/>
            <family val="2"/>
          </rPr>
          <t xml:space="preserve">Test Case Title:
</t>
        </r>
        <r>
          <rPr>
            <sz val="8"/>
            <color indexed="81"/>
            <rFont val="Tahoma"/>
            <family val="2"/>
          </rPr>
          <t>A optional title to identify the test case. Often the Test Condition is sufficient to uniquely identify the test case.</t>
        </r>
      </text>
    </comment>
    <comment ref="D2" authorId="0" shapeId="0">
      <text>
        <r>
          <rPr>
            <b/>
            <sz val="8"/>
            <color indexed="81"/>
            <rFont val="Tahoma"/>
            <family val="2"/>
          </rPr>
          <t xml:space="preserve">Test Condition:
</t>
        </r>
        <r>
          <rPr>
            <sz val="8"/>
            <color indexed="81"/>
            <rFont val="Tahoma"/>
            <family val="2"/>
          </rPr>
          <t>This describes what is to be tested; the condition or transaction the test case is meant to validate.</t>
        </r>
      </text>
    </comment>
    <comment ref="F2" authorId="0" shapeId="0">
      <text>
        <r>
          <rPr>
            <b/>
            <sz val="8"/>
            <color indexed="81"/>
            <rFont val="Tahoma"/>
            <family val="2"/>
          </rPr>
          <t xml:space="preserve">Priority:
</t>
        </r>
        <r>
          <rPr>
            <sz val="8"/>
            <color indexed="81"/>
            <rFont val="Tahoma"/>
            <family val="2"/>
          </rPr>
          <t>The execution priority of the test case.  This priority often, but not always, relates to the priority of the requirement that is being validated.</t>
        </r>
        <r>
          <rPr>
            <sz val="8"/>
            <color indexed="81"/>
            <rFont val="Tahoma"/>
            <family val="2"/>
          </rPr>
          <t xml:space="preserve">
This is a REQUIRED FIELD for the row to be included in the Test Log metrics and Graphs.</t>
        </r>
      </text>
    </comment>
    <comment ref="G2" authorId="0" shapeId="0">
      <text>
        <r>
          <rPr>
            <b/>
            <sz val="8"/>
            <color indexed="81"/>
            <rFont val="Tahoma"/>
            <family val="2"/>
          </rPr>
          <t xml:space="preserve">Regression:
</t>
        </r>
        <r>
          <rPr>
            <sz val="8"/>
            <color indexed="81"/>
            <rFont val="Tahoma"/>
            <family val="2"/>
          </rPr>
          <t>This flag designates if the test case tests new functionality - in which case the value should be set to "No"-  or if it tests pre-existing functionality, in which case it should be set to "Yes". This is a REQUIRED FIELD for the
 row to be included in the Test Log metrics and Graphs.</t>
        </r>
      </text>
    </comment>
    <comment ref="H2" authorId="0" shapeId="0">
      <text>
        <r>
          <rPr>
            <b/>
            <sz val="8"/>
            <color indexed="81"/>
            <rFont val="Tahoma"/>
            <family val="2"/>
          </rPr>
          <t xml:space="preserve">Author:
</t>
        </r>
        <r>
          <rPr>
            <sz val="8"/>
            <color indexed="81"/>
            <rFont val="Tahoma"/>
            <family val="2"/>
          </rPr>
          <t>This is a State Farm User ID of the person who created the test case.</t>
        </r>
        <r>
          <rPr>
            <sz val="8"/>
            <color indexed="81"/>
            <rFont val="Tahoma"/>
            <family val="2"/>
          </rPr>
          <t xml:space="preserve">
</t>
        </r>
      </text>
    </comment>
    <comment ref="I2" authorId="0" shapeId="0">
      <text>
        <r>
          <rPr>
            <b/>
            <sz val="8"/>
            <color indexed="81"/>
            <rFont val="Tahoma"/>
            <family val="2"/>
          </rPr>
          <t xml:space="preserve">Status:
</t>
        </r>
        <r>
          <rPr>
            <sz val="8"/>
            <color indexed="81"/>
            <rFont val="Tahoma"/>
            <family val="2"/>
          </rPr>
          <t>This is provided by the reviewer to indicate the level of test case development/maturity.  Its values are:
- Draft = test case is under development
- Review Ready = test case is ready to review
- Approved = test case reviewed and approved
- Deferred = test case will not be used at this time</t>
        </r>
      </text>
    </comment>
    <comment ref="J2" authorId="0" shapeId="0">
      <text>
        <r>
          <rPr>
            <b/>
            <sz val="8"/>
            <color indexed="81"/>
            <rFont val="Tahoma"/>
            <family val="2"/>
          </rPr>
          <t xml:space="preserve">Pre-Conditions:
</t>
        </r>
        <r>
          <rPr>
            <sz val="8"/>
            <color indexed="81"/>
            <rFont val="Tahoma"/>
            <family val="2"/>
          </rPr>
          <t>Any information, parameters, or other conditions that must exist to run this test.</t>
        </r>
        <r>
          <rPr>
            <b/>
            <sz val="8"/>
            <color indexed="81"/>
            <rFont val="Tahoma"/>
            <family val="2"/>
          </rPr>
          <t xml:space="preserve">
</t>
        </r>
      </text>
    </comment>
    <comment ref="K2" authorId="1" shapeId="0">
      <text>
        <r>
          <rPr>
            <b/>
            <sz val="8"/>
            <color indexed="81"/>
            <rFont val="Tahoma"/>
            <family val="2"/>
          </rPr>
          <t xml:space="preserve">Note: </t>
        </r>
        <r>
          <rPr>
            <sz val="8"/>
            <color indexed="81"/>
            <rFont val="Tahoma"/>
            <family val="2"/>
          </rPr>
          <t>If the information you need to enter in a cell is too large for it, you may store the information in another document and reference that document in the cell.</t>
        </r>
        <r>
          <rPr>
            <sz val="8"/>
            <color indexed="81"/>
            <rFont val="Tahoma"/>
            <family val="2"/>
          </rPr>
          <t xml:space="preserve">
</t>
        </r>
      </text>
    </comment>
    <comment ref="L2" authorId="0" shapeId="0">
      <text>
        <r>
          <rPr>
            <b/>
            <sz val="8"/>
            <color indexed="81"/>
            <rFont val="Tahoma"/>
            <family val="2"/>
          </rPr>
          <t xml:space="preserve">Data or Policy #:
</t>
        </r>
        <r>
          <rPr>
            <sz val="8"/>
            <color indexed="81"/>
            <rFont val="Tahoma"/>
            <family val="2"/>
          </rPr>
          <t>The data used to execute the test case is recorded here.  This would be a label of the data element(s), followed by the value(s) to be used.
Examples:
Effective Date == [current date]
VIN == 4V1SDBJG0PR532478
Street1 == 327 N Franklin Ave
Policy Type == WL
Incidental Business == &lt;checked&gt;
Policy Number == XXXX
Note: If the information you need to enter in a cell is too large for it, you may store the information in another document and reference that document in the cell.</t>
        </r>
      </text>
    </comment>
    <comment ref="M2" authorId="0" shapeId="0">
      <text>
        <r>
          <rPr>
            <b/>
            <sz val="8"/>
            <color indexed="81"/>
            <rFont val="Tahoma"/>
            <family val="2"/>
          </rPr>
          <t>Reset Actions:</t>
        </r>
        <r>
          <rPr>
            <sz val="8"/>
            <color indexed="81"/>
            <rFont val="Tahoma"/>
            <family val="2"/>
          </rPr>
          <t xml:space="preserve">
Actions to return the application under test (AUT) and/or the test environment to its original, pre-test execution state.
For instance, the executed test case may have intentionally forced an error and/or stored bad data.  This error or data may adversely affect other tests, so the steps to purge the error or data would be listed here.</t>
        </r>
        <r>
          <rPr>
            <b/>
            <sz val="8"/>
            <color indexed="81"/>
            <rFont val="Tahoma"/>
            <family val="2"/>
          </rPr>
          <t xml:space="preserve">
</t>
        </r>
      </text>
    </comment>
    <comment ref="N2" authorId="2" shapeId="0">
      <text>
        <r>
          <rPr>
            <b/>
            <sz val="8"/>
            <color indexed="81"/>
            <rFont val="Tahoma"/>
            <family val="2"/>
          </rPr>
          <t>Expected Results:</t>
        </r>
        <r>
          <rPr>
            <sz val="8"/>
            <color indexed="81"/>
            <rFont val="Tahoma"/>
            <family val="2"/>
          </rPr>
          <t xml:space="preserve">
Pass criteria for the test step/case.  What action/feedback the tester should expect.  
Note: If the information you need to enter in a cell is too large for it, you may store the information in another document and reference that document in the cell.
</t>
        </r>
      </text>
    </comment>
    <comment ref="O2" authorId="3" shapeId="0">
      <text>
        <r>
          <rPr>
            <b/>
            <sz val="8"/>
            <color indexed="81"/>
            <rFont val="Tahoma"/>
            <family val="2"/>
          </rPr>
          <t>Actual Results:</t>
        </r>
        <r>
          <rPr>
            <sz val="8"/>
            <color indexed="81"/>
            <rFont val="Tahoma"/>
            <family val="2"/>
          </rPr>
          <t xml:space="preserve">
The actual behavior of the application being testes is recorded here.  Record any anomalous behavior (i.e. screen turned green) here.  
If the application performs as outlined in Expected Results, "as expected" can just be recorded here.</t>
        </r>
      </text>
    </comment>
    <comment ref="P2" authorId="4" shapeId="0">
      <text>
        <r>
          <rPr>
            <b/>
            <sz val="8"/>
            <color indexed="81"/>
            <rFont val="Tahoma"/>
            <family val="2"/>
          </rPr>
          <t>Execution Status:</t>
        </r>
        <r>
          <rPr>
            <sz val="8"/>
            <color indexed="81"/>
            <rFont val="Tahoma"/>
            <family val="2"/>
          </rPr>
          <t xml:space="preserve">
This notes the status of the test case execution.  If blank, the assumption is that the test case is ready, but has not yet been executed (assuming that the Regression and Priority fields have been completed - otherwise the row is skipped entirely by the Test Log worksheet).
Passed - Actual results match Expected Results
Failed - Actual results DO NOT match Expected Results
In Progress - Test case execution was started, but is not completed
Blocked - Test case can not yet be executed
Deferred - Test case will not be executed in this test cycle
</t>
        </r>
      </text>
    </comment>
    <comment ref="Q2" authorId="0" shapeId="0">
      <text>
        <r>
          <rPr>
            <b/>
            <sz val="8"/>
            <color indexed="81"/>
            <rFont val="Tahoma"/>
            <family val="2"/>
          </rPr>
          <t>Defect ID (if applicable) from the Defect Management System</t>
        </r>
      </text>
    </comment>
    <comment ref="R2" authorId="3" shapeId="0">
      <text>
        <r>
          <rPr>
            <b/>
            <sz val="8"/>
            <color indexed="81"/>
            <rFont val="Tahoma"/>
            <family val="2"/>
          </rPr>
          <t>Executed By:</t>
        </r>
        <r>
          <rPr>
            <sz val="8"/>
            <color indexed="81"/>
            <rFont val="Tahoma"/>
            <family val="2"/>
          </rPr>
          <t xml:space="preserve">
This is a name of the person, who executed the test case. Entered by the Test Executioner.</t>
        </r>
      </text>
    </comment>
    <comment ref="S2" authorId="3" shapeId="0">
      <text>
        <r>
          <rPr>
            <b/>
            <sz val="8"/>
            <color indexed="81"/>
            <rFont val="Tahoma"/>
            <family val="2"/>
          </rPr>
          <t>Executed On:</t>
        </r>
        <r>
          <rPr>
            <sz val="8"/>
            <color indexed="81"/>
            <rFont val="Tahoma"/>
            <family val="2"/>
          </rPr>
          <t xml:space="preserve">
This is the date the test case was run.</t>
        </r>
      </text>
    </comment>
    <comment ref="U2" authorId="0" shapeId="0">
      <text>
        <r>
          <rPr>
            <b/>
            <sz val="8"/>
            <color indexed="81"/>
            <rFont val="Tahoma"/>
            <family val="2"/>
          </rPr>
          <t xml:space="preserve">Last Modified:
</t>
        </r>
        <r>
          <rPr>
            <sz val="8"/>
            <color indexed="81"/>
            <rFont val="Tahoma"/>
            <family val="2"/>
          </rPr>
          <t xml:space="preserve">This is the date on which the test case last edited.  </t>
        </r>
      </text>
    </comment>
    <comment ref="V2" authorId="4" shapeId="0">
      <text>
        <r>
          <rPr>
            <b/>
            <sz val="8"/>
            <color indexed="81"/>
            <rFont val="Tahoma"/>
            <family val="2"/>
          </rPr>
          <t>Remarks:</t>
        </r>
        <r>
          <rPr>
            <sz val="8"/>
            <color indexed="81"/>
            <rFont val="Tahoma"/>
            <family val="2"/>
          </rPr>
          <t xml:space="preserve">
This field is for entry of the changes made to a particular test case.  This field is related to Last Modified field.</t>
        </r>
      </text>
    </comment>
  </commentList>
</comments>
</file>

<file path=xl/comments5.xml><?xml version="1.0" encoding="utf-8"?>
<comments xmlns="http://schemas.openxmlformats.org/spreadsheetml/2006/main">
  <authors>
    <author>lu43</author>
    <author>nodu</author>
    <author>Steve Schmookler</author>
    <author>justin michels</author>
    <author>Mark Pierard</author>
  </authors>
  <commentList>
    <comment ref="A1" authorId="0" shapeId="0">
      <text>
        <r>
          <rPr>
            <b/>
            <sz val="8"/>
            <color indexed="81"/>
            <rFont val="Tahoma"/>
            <family val="2"/>
          </rPr>
          <t xml:space="preserve">Test Case ID:
</t>
        </r>
        <r>
          <rPr>
            <sz val="8"/>
            <color indexed="81"/>
            <rFont val="Tahoma"/>
            <family val="2"/>
          </rPr>
          <t>This contains a unique Test Case identification number. This identifier often uses a prefix to denote the level of test, such as UTC for Unit Test Case.</t>
        </r>
      </text>
    </comment>
    <comment ref="B1" authorId="0" shapeId="0">
      <text>
        <r>
          <rPr>
            <b/>
            <sz val="8"/>
            <color indexed="81"/>
            <rFont val="Tahoma"/>
            <family val="2"/>
          </rPr>
          <t xml:space="preserve">Req. ID:
</t>
        </r>
        <r>
          <rPr>
            <sz val="8"/>
            <color indexed="81"/>
            <rFont val="Tahoma"/>
            <family val="2"/>
          </rPr>
          <t>Enter the ID(s) of the requirement(s) the test case is validating.</t>
        </r>
      </text>
    </comment>
    <comment ref="C1" authorId="0" shapeId="0">
      <text>
        <r>
          <rPr>
            <b/>
            <sz val="8"/>
            <color indexed="81"/>
            <rFont val="Tahoma"/>
            <family val="2"/>
          </rPr>
          <t xml:space="preserve">Test Case Title:
</t>
        </r>
        <r>
          <rPr>
            <sz val="8"/>
            <color indexed="81"/>
            <rFont val="Tahoma"/>
            <family val="2"/>
          </rPr>
          <t>A optional title to identify the test case. Often the Test Condition is sufficient to uniquely identify the test case.</t>
        </r>
      </text>
    </comment>
    <comment ref="D1" authorId="0" shapeId="0">
      <text>
        <r>
          <rPr>
            <b/>
            <sz val="8"/>
            <color indexed="81"/>
            <rFont val="Tahoma"/>
            <family val="2"/>
          </rPr>
          <t xml:space="preserve">Test Condition:
</t>
        </r>
        <r>
          <rPr>
            <sz val="8"/>
            <color indexed="81"/>
            <rFont val="Tahoma"/>
            <family val="2"/>
          </rPr>
          <t>This describes what is to be tested; the condition or transaction the test case is meant to validate.</t>
        </r>
      </text>
    </comment>
    <comment ref="F1" authorId="0" shapeId="0">
      <text>
        <r>
          <rPr>
            <b/>
            <sz val="8"/>
            <color indexed="81"/>
            <rFont val="Tahoma"/>
            <family val="2"/>
          </rPr>
          <t xml:space="preserve">Priority:
</t>
        </r>
        <r>
          <rPr>
            <sz val="8"/>
            <color indexed="81"/>
            <rFont val="Tahoma"/>
            <family val="2"/>
          </rPr>
          <t>The execution priority of the test case.  This priority often, but not always, relates to the priority of the requirement that is being validated.</t>
        </r>
        <r>
          <rPr>
            <sz val="8"/>
            <color indexed="81"/>
            <rFont val="Tahoma"/>
            <family val="2"/>
          </rPr>
          <t xml:space="preserve">
This is a REQUIRED FIELD for the row to be included in the Test Log metrics and Graphs.</t>
        </r>
      </text>
    </comment>
    <comment ref="G1" authorId="0" shapeId="0">
      <text>
        <r>
          <rPr>
            <b/>
            <sz val="8"/>
            <color indexed="81"/>
            <rFont val="Tahoma"/>
            <family val="2"/>
          </rPr>
          <t xml:space="preserve">Regression:
</t>
        </r>
        <r>
          <rPr>
            <sz val="8"/>
            <color indexed="81"/>
            <rFont val="Tahoma"/>
            <family val="2"/>
          </rPr>
          <t>This flag designates if the test case tests new functionality - in which case the value should be set to "No"-  or if it tests pre-existing functionality, in which case it should be set to "Yes". This is a REQUIRED FIELD for the
 row to be included in the Test Log metrics and Graphs.</t>
        </r>
      </text>
    </comment>
    <comment ref="H1" authorId="0" shapeId="0">
      <text>
        <r>
          <rPr>
            <b/>
            <sz val="8"/>
            <color indexed="81"/>
            <rFont val="Tahoma"/>
            <family val="2"/>
          </rPr>
          <t xml:space="preserve">Author:
</t>
        </r>
        <r>
          <rPr>
            <sz val="8"/>
            <color indexed="81"/>
            <rFont val="Tahoma"/>
            <family val="2"/>
          </rPr>
          <t>This is a State Farm User ID of the person who created the test case.</t>
        </r>
        <r>
          <rPr>
            <sz val="8"/>
            <color indexed="81"/>
            <rFont val="Tahoma"/>
            <family val="2"/>
          </rPr>
          <t xml:space="preserve">
</t>
        </r>
      </text>
    </comment>
    <comment ref="I1" authorId="0" shapeId="0">
      <text>
        <r>
          <rPr>
            <b/>
            <sz val="8"/>
            <color indexed="81"/>
            <rFont val="Tahoma"/>
            <family val="2"/>
          </rPr>
          <t xml:space="preserve">Status:
</t>
        </r>
        <r>
          <rPr>
            <sz val="8"/>
            <color indexed="81"/>
            <rFont val="Tahoma"/>
            <family val="2"/>
          </rPr>
          <t>This is provided by the reviewer to indicate the level of test case development/maturity.  Its values are:
- Draft = test case is under development
- Review Ready = test case is ready to review
- Approved = test case reviewed and approved
- Deferred = test case will not be used at this time</t>
        </r>
      </text>
    </comment>
    <comment ref="J1" authorId="0" shapeId="0">
      <text>
        <r>
          <rPr>
            <b/>
            <sz val="8"/>
            <color indexed="81"/>
            <rFont val="Tahoma"/>
            <family val="2"/>
          </rPr>
          <t xml:space="preserve">Pre-Conditions:
</t>
        </r>
        <r>
          <rPr>
            <sz val="8"/>
            <color indexed="81"/>
            <rFont val="Tahoma"/>
            <family val="2"/>
          </rPr>
          <t>Any information, parameters, or other conditions that must exist to run this test.</t>
        </r>
        <r>
          <rPr>
            <b/>
            <sz val="8"/>
            <color indexed="81"/>
            <rFont val="Tahoma"/>
            <family val="2"/>
          </rPr>
          <t xml:space="preserve">
</t>
        </r>
      </text>
    </comment>
    <comment ref="K1" authorId="1" shapeId="0">
      <text>
        <r>
          <rPr>
            <b/>
            <sz val="8"/>
            <color indexed="81"/>
            <rFont val="Tahoma"/>
            <family val="2"/>
          </rPr>
          <t xml:space="preserve">Note: </t>
        </r>
        <r>
          <rPr>
            <sz val="8"/>
            <color indexed="81"/>
            <rFont val="Tahoma"/>
            <family val="2"/>
          </rPr>
          <t>If the information you need to enter in a cell is too large for it, you may store the information in another document and reference that document in the cell.</t>
        </r>
        <r>
          <rPr>
            <sz val="8"/>
            <color indexed="81"/>
            <rFont val="Tahoma"/>
            <family val="2"/>
          </rPr>
          <t xml:space="preserve">
</t>
        </r>
      </text>
    </comment>
    <comment ref="L1" authorId="0" shapeId="0">
      <text>
        <r>
          <rPr>
            <b/>
            <sz val="8"/>
            <color indexed="81"/>
            <rFont val="Tahoma"/>
            <family val="2"/>
          </rPr>
          <t xml:space="preserve">Data or Policy #:
</t>
        </r>
        <r>
          <rPr>
            <sz val="8"/>
            <color indexed="81"/>
            <rFont val="Tahoma"/>
            <family val="2"/>
          </rPr>
          <t>The data used to execute the test case is recorded here.  This would be a label of the data element(s), followed by the value(s) to be used.
Examples:
Effective Date == [current date]
VIN == 4V1SDBJG0PR532478
Street1 == 327 N Franklin Ave
Policy Type == WL
Incidental Business == &lt;checked&gt;
Policy Number == XXXX
Note: If the information you need to enter in a cell is too large for it, you may store the information in another document and reference that document in the cell.</t>
        </r>
      </text>
    </comment>
    <comment ref="M1" authorId="0" shapeId="0">
      <text>
        <r>
          <rPr>
            <b/>
            <sz val="8"/>
            <color indexed="81"/>
            <rFont val="Tahoma"/>
            <family val="2"/>
          </rPr>
          <t>Reset Actions:</t>
        </r>
        <r>
          <rPr>
            <sz val="8"/>
            <color indexed="81"/>
            <rFont val="Tahoma"/>
            <family val="2"/>
          </rPr>
          <t xml:space="preserve">
Actions to return the application under test (AUT) and/or the test environment to its original, pre-test execution state.
For instance, the executed test case may have intentionally forced an error and/or stored bad data.  This error or data may adversely affect other tests, so the steps to purge the error or data would be listed here.</t>
        </r>
        <r>
          <rPr>
            <b/>
            <sz val="8"/>
            <color indexed="81"/>
            <rFont val="Tahoma"/>
            <family val="2"/>
          </rPr>
          <t xml:space="preserve">
</t>
        </r>
      </text>
    </comment>
    <comment ref="N1" authorId="2" shapeId="0">
      <text>
        <r>
          <rPr>
            <b/>
            <sz val="8"/>
            <color indexed="81"/>
            <rFont val="Tahoma"/>
            <family val="2"/>
          </rPr>
          <t>Expected Results:</t>
        </r>
        <r>
          <rPr>
            <sz val="8"/>
            <color indexed="81"/>
            <rFont val="Tahoma"/>
            <family val="2"/>
          </rPr>
          <t xml:space="preserve">
Pass criteria for the test step/case.  What action/feedback the tester should expect.  
Note: If the information you need to enter in a cell is too large for it, you may store the information in another document and reference that document in the cell.
</t>
        </r>
      </text>
    </comment>
    <comment ref="O1" authorId="3" shapeId="0">
      <text>
        <r>
          <rPr>
            <b/>
            <sz val="8"/>
            <color indexed="81"/>
            <rFont val="Tahoma"/>
            <family val="2"/>
          </rPr>
          <t>Actual Results:</t>
        </r>
        <r>
          <rPr>
            <sz val="8"/>
            <color indexed="81"/>
            <rFont val="Tahoma"/>
            <family val="2"/>
          </rPr>
          <t xml:space="preserve">
The actual behavior of the application being testes is recorded here.  Recorf any anomalous behavior (i.e. screen turned green) here.  
If the application performs as outlined in Expected Results, "as expected" can just be recorded here.</t>
        </r>
      </text>
    </comment>
    <comment ref="P1" authorId="4" shapeId="0">
      <text>
        <r>
          <rPr>
            <b/>
            <sz val="8"/>
            <color indexed="81"/>
            <rFont val="Tahoma"/>
            <family val="2"/>
          </rPr>
          <t>Execution Status:</t>
        </r>
        <r>
          <rPr>
            <sz val="8"/>
            <color indexed="81"/>
            <rFont val="Tahoma"/>
            <family val="2"/>
          </rPr>
          <t xml:space="preserve">
This notes the status of the test case execution.  If blank, the assumption is that the test case is ready, but has not yet been executed (assuming that the Regression and Priority fields have been completed - otherwise the row is skipped entirely by the Test Log worksheet).
Passed - Actual results match Expected Results
Failed - Actual results DO NOT match Expected Results
In Progress - Test case execution was started, but is not completed
Blocked - Test case can not yet be executed
Deferred - Test case will not be executed in this test cycle
</t>
        </r>
      </text>
    </comment>
    <comment ref="Q1" authorId="0" shapeId="0">
      <text>
        <r>
          <rPr>
            <b/>
            <sz val="8"/>
            <color indexed="81"/>
            <rFont val="Tahoma"/>
            <family val="2"/>
          </rPr>
          <t>Defect ID (if applicable) from the Defect Management System</t>
        </r>
      </text>
    </comment>
    <comment ref="R1" authorId="3" shapeId="0">
      <text>
        <r>
          <rPr>
            <b/>
            <sz val="8"/>
            <color indexed="81"/>
            <rFont val="Tahoma"/>
            <family val="2"/>
          </rPr>
          <t>Executed By:</t>
        </r>
        <r>
          <rPr>
            <sz val="8"/>
            <color indexed="81"/>
            <rFont val="Tahoma"/>
            <family val="2"/>
          </rPr>
          <t xml:space="preserve">
This is a name of the person, who executed the test case. Entered by the Test Executioner.</t>
        </r>
      </text>
    </comment>
    <comment ref="S1" authorId="3" shapeId="0">
      <text>
        <r>
          <rPr>
            <b/>
            <sz val="8"/>
            <color indexed="81"/>
            <rFont val="Tahoma"/>
            <family val="2"/>
          </rPr>
          <t>Executed On:</t>
        </r>
        <r>
          <rPr>
            <sz val="8"/>
            <color indexed="81"/>
            <rFont val="Tahoma"/>
            <family val="2"/>
          </rPr>
          <t xml:space="preserve">
This is the date the test case was run.</t>
        </r>
      </text>
    </comment>
    <comment ref="U1" authorId="0" shapeId="0">
      <text>
        <r>
          <rPr>
            <b/>
            <sz val="8"/>
            <color indexed="81"/>
            <rFont val="Tahoma"/>
            <family val="2"/>
          </rPr>
          <t xml:space="preserve">Last Modified:
</t>
        </r>
        <r>
          <rPr>
            <sz val="8"/>
            <color indexed="81"/>
            <rFont val="Tahoma"/>
            <family val="2"/>
          </rPr>
          <t xml:space="preserve">This is the date on which the test case last edited.  </t>
        </r>
      </text>
    </comment>
    <comment ref="V1" authorId="4" shapeId="0">
      <text>
        <r>
          <rPr>
            <b/>
            <sz val="8"/>
            <color indexed="81"/>
            <rFont val="Tahoma"/>
            <family val="2"/>
          </rPr>
          <t>Remarks:</t>
        </r>
        <r>
          <rPr>
            <sz val="8"/>
            <color indexed="81"/>
            <rFont val="Tahoma"/>
            <family val="2"/>
          </rPr>
          <t xml:space="preserve">
This field is for entry of the changes made to a particular test case.  This field is related to Last Modified field.</t>
        </r>
      </text>
    </comment>
  </commentList>
</comments>
</file>

<file path=xl/comments6.xml><?xml version="1.0" encoding="utf-8"?>
<comments xmlns="http://schemas.openxmlformats.org/spreadsheetml/2006/main">
  <authors>
    <author>lu43</author>
    <author>nodu</author>
    <author>Steve Schmookler</author>
    <author>justin michels</author>
    <author>Mark Pierard</author>
  </authors>
  <commentList>
    <comment ref="A2" authorId="0" shapeId="0">
      <text>
        <r>
          <rPr>
            <b/>
            <sz val="8"/>
            <color indexed="81"/>
            <rFont val="Tahoma"/>
            <family val="2"/>
          </rPr>
          <t xml:space="preserve">Test Case ID:
</t>
        </r>
        <r>
          <rPr>
            <sz val="8"/>
            <color indexed="81"/>
            <rFont val="Tahoma"/>
            <family val="2"/>
          </rPr>
          <t>This contains a unique Test Case identification number. This identifier often uses a prefix to denote the level of test, such as UTC for Unit Test Case.</t>
        </r>
      </text>
    </comment>
    <comment ref="B2" authorId="0" shapeId="0">
      <text>
        <r>
          <rPr>
            <b/>
            <sz val="8"/>
            <color indexed="81"/>
            <rFont val="Tahoma"/>
            <family val="2"/>
          </rPr>
          <t xml:space="preserve">Req. ID:
</t>
        </r>
        <r>
          <rPr>
            <sz val="8"/>
            <color indexed="81"/>
            <rFont val="Tahoma"/>
            <family val="2"/>
          </rPr>
          <t>Enter the ID(s) of the requirement(s) the test case is validating.</t>
        </r>
      </text>
    </comment>
    <comment ref="C2" authorId="0" shapeId="0">
      <text>
        <r>
          <rPr>
            <b/>
            <sz val="8"/>
            <color indexed="81"/>
            <rFont val="Tahoma"/>
            <family val="2"/>
          </rPr>
          <t xml:space="preserve">Test Case Title:
</t>
        </r>
        <r>
          <rPr>
            <sz val="8"/>
            <color indexed="81"/>
            <rFont val="Tahoma"/>
            <family val="2"/>
          </rPr>
          <t>A optional title to identify the test case. Often the Test Condition is sufficient to uniquely identify the test case.</t>
        </r>
      </text>
    </comment>
    <comment ref="D2" authorId="0" shapeId="0">
      <text>
        <r>
          <rPr>
            <b/>
            <sz val="8"/>
            <color indexed="81"/>
            <rFont val="Tahoma"/>
            <family val="2"/>
          </rPr>
          <t xml:space="preserve">Test Condition:
</t>
        </r>
        <r>
          <rPr>
            <sz val="8"/>
            <color indexed="81"/>
            <rFont val="Tahoma"/>
            <family val="2"/>
          </rPr>
          <t>This describes what is to be tested; the condition or transaction the test case is meant to validate.</t>
        </r>
      </text>
    </comment>
    <comment ref="F2" authorId="0" shapeId="0">
      <text>
        <r>
          <rPr>
            <b/>
            <sz val="8"/>
            <color indexed="81"/>
            <rFont val="Tahoma"/>
            <family val="2"/>
          </rPr>
          <t xml:space="preserve">Priority:
</t>
        </r>
        <r>
          <rPr>
            <sz val="8"/>
            <color indexed="81"/>
            <rFont val="Tahoma"/>
            <family val="2"/>
          </rPr>
          <t>The execution priority of the test case.  This priority often, but not always, relates to the priority of the requirement that is being validated.</t>
        </r>
        <r>
          <rPr>
            <sz val="8"/>
            <color indexed="81"/>
            <rFont val="Tahoma"/>
            <family val="2"/>
          </rPr>
          <t xml:space="preserve">
This is a REQUIRED FIELD for the row to be included in the Test Log metrics and Graphs.</t>
        </r>
      </text>
    </comment>
    <comment ref="G2" authorId="0" shapeId="0">
      <text>
        <r>
          <rPr>
            <b/>
            <sz val="8"/>
            <color indexed="81"/>
            <rFont val="Tahoma"/>
            <family val="2"/>
          </rPr>
          <t xml:space="preserve">Regression:
</t>
        </r>
        <r>
          <rPr>
            <sz val="8"/>
            <color indexed="81"/>
            <rFont val="Tahoma"/>
            <family val="2"/>
          </rPr>
          <t>This flag designates if the test case tests new functionality - in which case the value should be set to "No"-  or if it tests pre-existing functionality, in which case it should be set to "Yes". This is a REQUIRED FIELD for the
 row to be included in the Test Log metrics and Graphs.</t>
        </r>
      </text>
    </comment>
    <comment ref="H2" authorId="0" shapeId="0">
      <text>
        <r>
          <rPr>
            <b/>
            <sz val="8"/>
            <color indexed="81"/>
            <rFont val="Tahoma"/>
            <family val="2"/>
          </rPr>
          <t xml:space="preserve">Author:
</t>
        </r>
        <r>
          <rPr>
            <sz val="8"/>
            <color indexed="81"/>
            <rFont val="Tahoma"/>
            <family val="2"/>
          </rPr>
          <t>This is a State Farm User ID of the person who created the test case.</t>
        </r>
        <r>
          <rPr>
            <sz val="8"/>
            <color indexed="81"/>
            <rFont val="Tahoma"/>
            <family val="2"/>
          </rPr>
          <t xml:space="preserve">
</t>
        </r>
      </text>
    </comment>
    <comment ref="I2" authorId="0" shapeId="0">
      <text>
        <r>
          <rPr>
            <b/>
            <sz val="8"/>
            <color indexed="81"/>
            <rFont val="Tahoma"/>
            <family val="2"/>
          </rPr>
          <t xml:space="preserve">Status:
</t>
        </r>
        <r>
          <rPr>
            <sz val="8"/>
            <color indexed="81"/>
            <rFont val="Tahoma"/>
            <family val="2"/>
          </rPr>
          <t>This is provided by the reviewer to indicate the level of test case development/maturity.  Its values are:
- Draft = test case is under development
- Review Ready = test case is ready to review
- Approved = test case reviewed and approved
- Deferred = test case will not be used at this time</t>
        </r>
      </text>
    </comment>
    <comment ref="J2" authorId="0" shapeId="0">
      <text>
        <r>
          <rPr>
            <b/>
            <sz val="8"/>
            <color indexed="81"/>
            <rFont val="Tahoma"/>
            <family val="2"/>
          </rPr>
          <t xml:space="preserve">Pre-Conditions:
</t>
        </r>
        <r>
          <rPr>
            <sz val="8"/>
            <color indexed="81"/>
            <rFont val="Tahoma"/>
            <family val="2"/>
          </rPr>
          <t>Any information, parameters, or other conditions that must exist to run this test.</t>
        </r>
        <r>
          <rPr>
            <b/>
            <sz val="8"/>
            <color indexed="81"/>
            <rFont val="Tahoma"/>
            <family val="2"/>
          </rPr>
          <t xml:space="preserve">
</t>
        </r>
      </text>
    </comment>
    <comment ref="K2" authorId="1" shapeId="0">
      <text>
        <r>
          <rPr>
            <b/>
            <sz val="8"/>
            <color indexed="81"/>
            <rFont val="Tahoma"/>
            <family val="2"/>
          </rPr>
          <t xml:space="preserve">Note: </t>
        </r>
        <r>
          <rPr>
            <sz val="8"/>
            <color indexed="81"/>
            <rFont val="Tahoma"/>
            <family val="2"/>
          </rPr>
          <t>If the information you need to enter in a cell is too large for it, you may store the information in another document and reference that document in the cell.</t>
        </r>
        <r>
          <rPr>
            <sz val="8"/>
            <color indexed="81"/>
            <rFont val="Tahoma"/>
            <family val="2"/>
          </rPr>
          <t xml:space="preserve">
</t>
        </r>
      </text>
    </comment>
    <comment ref="L2" authorId="0" shapeId="0">
      <text>
        <r>
          <rPr>
            <b/>
            <sz val="8"/>
            <color indexed="81"/>
            <rFont val="Tahoma"/>
            <family val="2"/>
          </rPr>
          <t xml:space="preserve">Data or Policy #:
</t>
        </r>
        <r>
          <rPr>
            <sz val="8"/>
            <color indexed="81"/>
            <rFont val="Tahoma"/>
            <family val="2"/>
          </rPr>
          <t>The data used to execute the test case is recorded here.  This would be a label of the data element(s), followed by the value(s) to be used.
Examples:
Effective Date == [current date]
VIN == 4V1SDBJG0PR532478
Street1 == 327 N Franklin Ave
Policy Type == WL
Incidental Business == &lt;checked&gt;
Policy Number == XXXX
Note: If the information you need to enter in a cell is too large for it, you may store the information in another document and reference that document in the cell.</t>
        </r>
      </text>
    </comment>
    <comment ref="M2" authorId="0" shapeId="0">
      <text>
        <r>
          <rPr>
            <b/>
            <sz val="8"/>
            <color indexed="81"/>
            <rFont val="Tahoma"/>
            <family val="2"/>
          </rPr>
          <t>Reset Actions:</t>
        </r>
        <r>
          <rPr>
            <sz val="8"/>
            <color indexed="81"/>
            <rFont val="Tahoma"/>
            <family val="2"/>
          </rPr>
          <t xml:space="preserve">
Actions to return the application under test (AUT) and/or the test environment to its original, pre-test execution state.
For instance, the executed test case may have intentionally forced an error and/or stored bad data.  This error or data may adversely affect other tests, so the steps to purge the error or data would be listed here.</t>
        </r>
        <r>
          <rPr>
            <b/>
            <sz val="8"/>
            <color indexed="81"/>
            <rFont val="Tahoma"/>
            <family val="2"/>
          </rPr>
          <t xml:space="preserve">
</t>
        </r>
      </text>
    </comment>
    <comment ref="N2" authorId="2" shapeId="0">
      <text>
        <r>
          <rPr>
            <b/>
            <sz val="8"/>
            <color indexed="81"/>
            <rFont val="Tahoma"/>
            <family val="2"/>
          </rPr>
          <t>Expected Results:</t>
        </r>
        <r>
          <rPr>
            <sz val="8"/>
            <color indexed="81"/>
            <rFont val="Tahoma"/>
            <family val="2"/>
          </rPr>
          <t xml:space="preserve">
Pass criteria for the test step/case.  What action/feedback the tester should expect.  
Note: If the information you need to enter in a cell is too large for it, you may store the information in another document and reference that document in the cell.
</t>
        </r>
      </text>
    </comment>
    <comment ref="O2" authorId="3" shapeId="0">
      <text>
        <r>
          <rPr>
            <b/>
            <sz val="8"/>
            <color indexed="81"/>
            <rFont val="Tahoma"/>
            <family val="2"/>
          </rPr>
          <t>Actual Results:</t>
        </r>
        <r>
          <rPr>
            <sz val="8"/>
            <color indexed="81"/>
            <rFont val="Tahoma"/>
            <family val="2"/>
          </rPr>
          <t xml:space="preserve">
The actual behavior of the application being testes is recorded here.  Recorf any anomalous behavior (i.e. screen turned green) here.  
If the application performs as outlined in Expected Results, "as expected" can just be recorded here.</t>
        </r>
      </text>
    </comment>
    <comment ref="P2" authorId="4" shapeId="0">
      <text>
        <r>
          <rPr>
            <b/>
            <sz val="8"/>
            <color indexed="81"/>
            <rFont val="Tahoma"/>
            <family val="2"/>
          </rPr>
          <t>Execution Status:</t>
        </r>
        <r>
          <rPr>
            <sz val="8"/>
            <color indexed="81"/>
            <rFont val="Tahoma"/>
            <family val="2"/>
          </rPr>
          <t xml:space="preserve">
This notes the status of the test case execution.  If blank, the assumption is that the test case is ready, but has not yet been executed (assuming that the Regression and Priority fields have been completed - otherwise the row is skipped entirely by the Test Log worksheet).
Passed - Actual results match Expected Results
Failed - Actual results DO NOT match Expected Results
In Progress - Test case execution was started, but is not completed
Blocked - Test case can not yet be executed
Deferred - Test case will not be executed in this test cycle
</t>
        </r>
      </text>
    </comment>
    <comment ref="Q2" authorId="0" shapeId="0">
      <text>
        <r>
          <rPr>
            <b/>
            <sz val="8"/>
            <color indexed="81"/>
            <rFont val="Tahoma"/>
            <family val="2"/>
          </rPr>
          <t>Defect ID (if applicable) from the Defect Management System</t>
        </r>
      </text>
    </comment>
    <comment ref="R2" authorId="3" shapeId="0">
      <text>
        <r>
          <rPr>
            <b/>
            <sz val="8"/>
            <color indexed="81"/>
            <rFont val="Tahoma"/>
            <family val="2"/>
          </rPr>
          <t>Executed By:</t>
        </r>
        <r>
          <rPr>
            <sz val="8"/>
            <color indexed="81"/>
            <rFont val="Tahoma"/>
            <family val="2"/>
          </rPr>
          <t xml:space="preserve">
This is a name of the person, who executed the test case. Entered by the Test Executioner.</t>
        </r>
      </text>
    </comment>
    <comment ref="S2" authorId="3" shapeId="0">
      <text>
        <r>
          <rPr>
            <b/>
            <sz val="8"/>
            <color indexed="81"/>
            <rFont val="Tahoma"/>
            <family val="2"/>
          </rPr>
          <t>Executed On:</t>
        </r>
        <r>
          <rPr>
            <sz val="8"/>
            <color indexed="81"/>
            <rFont val="Tahoma"/>
            <family val="2"/>
          </rPr>
          <t xml:space="preserve">
This is the date the test case was run.</t>
        </r>
      </text>
    </comment>
    <comment ref="U2" authorId="0" shapeId="0">
      <text>
        <r>
          <rPr>
            <b/>
            <sz val="8"/>
            <color indexed="81"/>
            <rFont val="Tahoma"/>
            <family val="2"/>
          </rPr>
          <t xml:space="preserve">Last Modified:
</t>
        </r>
        <r>
          <rPr>
            <sz val="8"/>
            <color indexed="81"/>
            <rFont val="Tahoma"/>
            <family val="2"/>
          </rPr>
          <t xml:space="preserve">This is the date on which the test case last edited.  </t>
        </r>
      </text>
    </comment>
  </commentList>
</comments>
</file>

<file path=xl/comments7.xml><?xml version="1.0" encoding="utf-8"?>
<comments xmlns="http://schemas.openxmlformats.org/spreadsheetml/2006/main">
  <authors>
    <author>lu43</author>
    <author>nodu</author>
    <author>Steve Schmookler</author>
    <author>justin michels</author>
    <author>Mark Pierard</author>
  </authors>
  <commentList>
    <comment ref="A2" authorId="0" shapeId="0">
      <text>
        <r>
          <rPr>
            <b/>
            <sz val="8"/>
            <color indexed="81"/>
            <rFont val="Tahoma"/>
            <family val="2"/>
          </rPr>
          <t xml:space="preserve">Test Case ID:
</t>
        </r>
        <r>
          <rPr>
            <sz val="8"/>
            <color indexed="81"/>
            <rFont val="Tahoma"/>
            <family val="2"/>
          </rPr>
          <t>This contains a unique Test Case identification number. This identifier often uses a prefix to denote the level of test, such as UTC for Unit Test Case.</t>
        </r>
      </text>
    </comment>
    <comment ref="B2" authorId="0" shapeId="0">
      <text>
        <r>
          <rPr>
            <b/>
            <sz val="8"/>
            <color indexed="81"/>
            <rFont val="Tahoma"/>
            <family val="2"/>
          </rPr>
          <t xml:space="preserve">Req. ID:
</t>
        </r>
        <r>
          <rPr>
            <sz val="8"/>
            <color indexed="81"/>
            <rFont val="Tahoma"/>
            <family val="2"/>
          </rPr>
          <t>Enter the ID(s) of the requirement(s) the test case is validating.</t>
        </r>
      </text>
    </comment>
    <comment ref="C2" authorId="0" shapeId="0">
      <text>
        <r>
          <rPr>
            <b/>
            <sz val="8"/>
            <color indexed="81"/>
            <rFont val="Tahoma"/>
            <family val="2"/>
          </rPr>
          <t xml:space="preserve">Test Case Title:
</t>
        </r>
        <r>
          <rPr>
            <sz val="8"/>
            <color indexed="81"/>
            <rFont val="Tahoma"/>
            <family val="2"/>
          </rPr>
          <t>A optional title to identify the test case. Often the Test Condition is sufficient to uniquely identify the test case.</t>
        </r>
      </text>
    </comment>
    <comment ref="D2" authorId="0" shapeId="0">
      <text>
        <r>
          <rPr>
            <b/>
            <sz val="8"/>
            <color indexed="81"/>
            <rFont val="Tahoma"/>
            <family val="2"/>
          </rPr>
          <t xml:space="preserve">Test Condition:
</t>
        </r>
        <r>
          <rPr>
            <sz val="8"/>
            <color indexed="81"/>
            <rFont val="Tahoma"/>
            <family val="2"/>
          </rPr>
          <t>This describes what is to be tested; the condition or transaction the test case is meant to validate.</t>
        </r>
      </text>
    </comment>
    <comment ref="F2" authorId="0" shapeId="0">
      <text>
        <r>
          <rPr>
            <b/>
            <sz val="8"/>
            <color indexed="81"/>
            <rFont val="Tahoma"/>
            <family val="2"/>
          </rPr>
          <t xml:space="preserve">Priority:
</t>
        </r>
        <r>
          <rPr>
            <sz val="8"/>
            <color indexed="81"/>
            <rFont val="Tahoma"/>
            <family val="2"/>
          </rPr>
          <t>The execution priority of the test case.  This priority often, but not always, relates to the priority of the requirement that is being validated.</t>
        </r>
        <r>
          <rPr>
            <sz val="8"/>
            <color indexed="81"/>
            <rFont val="Tahoma"/>
            <family val="2"/>
          </rPr>
          <t xml:space="preserve">
This is a REQUIRED FIELD for the row to be included in the Test Log metrics and Graphs.</t>
        </r>
      </text>
    </comment>
    <comment ref="G2" authorId="0" shapeId="0">
      <text>
        <r>
          <rPr>
            <b/>
            <sz val="8"/>
            <color indexed="81"/>
            <rFont val="Tahoma"/>
            <family val="2"/>
          </rPr>
          <t xml:space="preserve">Regression:
</t>
        </r>
        <r>
          <rPr>
            <sz val="8"/>
            <color indexed="81"/>
            <rFont val="Tahoma"/>
            <family val="2"/>
          </rPr>
          <t>This flag designates if the test case tests new functionality - in which case the value should be set to "No"-  or if it tests pre-existing functionality, in which case it should be set to "Yes". This is a REQUIRED FIELD for the
 row to be included in the Test Log metrics and Graphs.</t>
        </r>
      </text>
    </comment>
    <comment ref="H2" authorId="0" shapeId="0">
      <text>
        <r>
          <rPr>
            <b/>
            <sz val="8"/>
            <color indexed="81"/>
            <rFont val="Tahoma"/>
            <family val="2"/>
          </rPr>
          <t xml:space="preserve">Author:
</t>
        </r>
        <r>
          <rPr>
            <sz val="8"/>
            <color indexed="81"/>
            <rFont val="Tahoma"/>
            <family val="2"/>
          </rPr>
          <t>This is a State Farm User ID of the person who created the test case.</t>
        </r>
        <r>
          <rPr>
            <sz val="8"/>
            <color indexed="81"/>
            <rFont val="Tahoma"/>
            <family val="2"/>
          </rPr>
          <t xml:space="preserve">
</t>
        </r>
      </text>
    </comment>
    <comment ref="I2" authorId="0" shapeId="0">
      <text>
        <r>
          <rPr>
            <b/>
            <sz val="8"/>
            <color indexed="81"/>
            <rFont val="Tahoma"/>
            <family val="2"/>
          </rPr>
          <t xml:space="preserve">Status:
</t>
        </r>
        <r>
          <rPr>
            <sz val="8"/>
            <color indexed="81"/>
            <rFont val="Tahoma"/>
            <family val="2"/>
          </rPr>
          <t>This is provided by the reviewer to indicate the level of test case development/maturity.  Its values are:
- Draft = test case is under development
- Review Ready = test case is ready to review
- Approved = test case reviewed and approved
- Deferred = test case will not be used at this time</t>
        </r>
      </text>
    </comment>
    <comment ref="J2" authorId="0" shapeId="0">
      <text>
        <r>
          <rPr>
            <b/>
            <sz val="8"/>
            <color indexed="81"/>
            <rFont val="Tahoma"/>
            <family val="2"/>
          </rPr>
          <t xml:space="preserve">Pre-Conditions:
</t>
        </r>
        <r>
          <rPr>
            <sz val="8"/>
            <color indexed="81"/>
            <rFont val="Tahoma"/>
            <family val="2"/>
          </rPr>
          <t>Any information, parameters, or other conditions that must exist to run this test.</t>
        </r>
        <r>
          <rPr>
            <b/>
            <sz val="8"/>
            <color indexed="81"/>
            <rFont val="Tahoma"/>
            <family val="2"/>
          </rPr>
          <t xml:space="preserve">
</t>
        </r>
      </text>
    </comment>
    <comment ref="K2" authorId="1" shapeId="0">
      <text>
        <r>
          <rPr>
            <b/>
            <sz val="8"/>
            <color indexed="81"/>
            <rFont val="Tahoma"/>
            <family val="2"/>
          </rPr>
          <t xml:space="preserve">Note: </t>
        </r>
        <r>
          <rPr>
            <sz val="8"/>
            <color indexed="81"/>
            <rFont val="Tahoma"/>
            <family val="2"/>
          </rPr>
          <t>If the information you need to enter in a cell is too large for it, you may store the information in another document and reference that document in the cell.</t>
        </r>
        <r>
          <rPr>
            <sz val="8"/>
            <color indexed="81"/>
            <rFont val="Tahoma"/>
            <family val="2"/>
          </rPr>
          <t xml:space="preserve">
</t>
        </r>
      </text>
    </comment>
    <comment ref="L2" authorId="0" shapeId="0">
      <text>
        <r>
          <rPr>
            <b/>
            <sz val="8"/>
            <color indexed="81"/>
            <rFont val="Tahoma"/>
            <family val="2"/>
          </rPr>
          <t xml:space="preserve">Data or Policy #:
</t>
        </r>
        <r>
          <rPr>
            <sz val="8"/>
            <color indexed="81"/>
            <rFont val="Tahoma"/>
            <family val="2"/>
          </rPr>
          <t>The data used to execute the test case is recorded here.  This would be a label of the data element(s), followed by the value(s) to be used.
Examples:
Effective Date == [current date]
VIN == 4V1SDBJG0PR532478
Street1 == 327 N Franklin Ave
Policy Type == WL
Incidental Business == &lt;checked&gt;
Policy Number == XXXX
Note: If the information you need to enter in a cell is too large for it, you may store the information in another document and reference that document in the cell.</t>
        </r>
      </text>
    </comment>
    <comment ref="M2" authorId="0" shapeId="0">
      <text>
        <r>
          <rPr>
            <b/>
            <sz val="8"/>
            <color indexed="81"/>
            <rFont val="Tahoma"/>
            <family val="2"/>
          </rPr>
          <t>Reset Actions:</t>
        </r>
        <r>
          <rPr>
            <sz val="8"/>
            <color indexed="81"/>
            <rFont val="Tahoma"/>
            <family val="2"/>
          </rPr>
          <t xml:space="preserve">
Actions to return the application under test (AUT) and/or the test environment to its original, pre-test execution state.
For instance, the executed test case may have intentionally forced an error and/or stored bad data.  This error or data may adversely affect other tests, so the steps to purge the error or data would be listed here.</t>
        </r>
        <r>
          <rPr>
            <b/>
            <sz val="8"/>
            <color indexed="81"/>
            <rFont val="Tahoma"/>
            <family val="2"/>
          </rPr>
          <t xml:space="preserve">
</t>
        </r>
      </text>
    </comment>
    <comment ref="N2" authorId="2" shapeId="0">
      <text>
        <r>
          <rPr>
            <b/>
            <sz val="8"/>
            <color indexed="81"/>
            <rFont val="Tahoma"/>
            <family val="2"/>
          </rPr>
          <t>Expected Results:</t>
        </r>
        <r>
          <rPr>
            <sz val="8"/>
            <color indexed="81"/>
            <rFont val="Tahoma"/>
            <family val="2"/>
          </rPr>
          <t xml:space="preserve">
Pass criteria for the test step/case.  What action/feedback the tester should expect.  
Note: If the information you need to enter in a cell is too large for it, you may store the information in another document and reference that document in the cell.
</t>
        </r>
      </text>
    </comment>
    <comment ref="O2" authorId="3" shapeId="0">
      <text>
        <r>
          <rPr>
            <b/>
            <sz val="8"/>
            <color indexed="81"/>
            <rFont val="Tahoma"/>
            <family val="2"/>
          </rPr>
          <t>Actual Results:</t>
        </r>
        <r>
          <rPr>
            <sz val="8"/>
            <color indexed="81"/>
            <rFont val="Tahoma"/>
            <family val="2"/>
          </rPr>
          <t xml:space="preserve">
The actual behavior of the application being testes is recorded here.  Record any anomalous behavior (i.e. screen turned green) here.  
If the application performs as outlined in Expected Results, "as expected" can just be recorded here.</t>
        </r>
      </text>
    </comment>
    <comment ref="P2" authorId="4" shapeId="0">
      <text>
        <r>
          <rPr>
            <b/>
            <sz val="8"/>
            <color indexed="81"/>
            <rFont val="Tahoma"/>
            <family val="2"/>
          </rPr>
          <t>Execution Status:</t>
        </r>
        <r>
          <rPr>
            <sz val="8"/>
            <color indexed="81"/>
            <rFont val="Tahoma"/>
            <family val="2"/>
          </rPr>
          <t xml:space="preserve">
This notes the status of the test case execution.  If blank, the assumption is that the test case is ready, but has not yet been executed (assuming that the Regression and Priority fields have been completed - otherwise the row is skipped entirely by the Test Log worksheet).
Passed - Actual results match Expected Results
Failed - Actual results DO NOT match Expected Results
In Progress - Test case execution was started, but is not completed
Blocked - Test case can not yet be executed
Deferred - Test case will not be executed in this test cycle
</t>
        </r>
      </text>
    </comment>
    <comment ref="Q2" authorId="0" shapeId="0">
      <text>
        <r>
          <rPr>
            <b/>
            <sz val="8"/>
            <color indexed="81"/>
            <rFont val="Tahoma"/>
            <family val="2"/>
          </rPr>
          <t>Defect ID (if applicable) from the Defect Management System</t>
        </r>
      </text>
    </comment>
    <comment ref="R2" authorId="3" shapeId="0">
      <text>
        <r>
          <rPr>
            <b/>
            <sz val="8"/>
            <color indexed="81"/>
            <rFont val="Tahoma"/>
            <family val="2"/>
          </rPr>
          <t>Executed By:</t>
        </r>
        <r>
          <rPr>
            <sz val="8"/>
            <color indexed="81"/>
            <rFont val="Tahoma"/>
            <family val="2"/>
          </rPr>
          <t xml:space="preserve">
This is a name of the person, who executed the test case. Entered by the Test Executioner.</t>
        </r>
      </text>
    </comment>
    <comment ref="S2" authorId="3" shapeId="0">
      <text>
        <r>
          <rPr>
            <b/>
            <sz val="8"/>
            <color indexed="81"/>
            <rFont val="Tahoma"/>
            <family val="2"/>
          </rPr>
          <t>Executed On:</t>
        </r>
        <r>
          <rPr>
            <sz val="8"/>
            <color indexed="81"/>
            <rFont val="Tahoma"/>
            <family val="2"/>
          </rPr>
          <t xml:space="preserve">
This is the date the test case was run.</t>
        </r>
      </text>
    </comment>
    <comment ref="U2" authorId="0" shapeId="0">
      <text>
        <r>
          <rPr>
            <b/>
            <sz val="8"/>
            <color indexed="81"/>
            <rFont val="Tahoma"/>
            <family val="2"/>
          </rPr>
          <t xml:space="preserve">Last Modified:
</t>
        </r>
        <r>
          <rPr>
            <sz val="8"/>
            <color indexed="81"/>
            <rFont val="Tahoma"/>
            <family val="2"/>
          </rPr>
          <t xml:space="preserve">This is the date on which the test case last edited.  </t>
        </r>
      </text>
    </comment>
    <comment ref="V2" authorId="4" shapeId="0">
      <text>
        <r>
          <rPr>
            <b/>
            <sz val="8"/>
            <color indexed="81"/>
            <rFont val="Tahoma"/>
            <family val="2"/>
          </rPr>
          <t>Remarks:</t>
        </r>
        <r>
          <rPr>
            <sz val="8"/>
            <color indexed="81"/>
            <rFont val="Tahoma"/>
            <family val="2"/>
          </rPr>
          <t xml:space="preserve">
This field is for entry of the changes made to a particular test case.  This field is related to Last Modified field.</t>
        </r>
      </text>
    </comment>
  </commentList>
</comments>
</file>

<file path=xl/comments8.xml><?xml version="1.0" encoding="utf-8"?>
<comments xmlns="http://schemas.openxmlformats.org/spreadsheetml/2006/main">
  <authors>
    <author>lu43</author>
    <author>nodu</author>
    <author>Steve Schmookler</author>
    <author>justin michels</author>
    <author>Mark Pierard</author>
  </authors>
  <commentList>
    <comment ref="A2" authorId="0" shapeId="0">
      <text>
        <r>
          <rPr>
            <b/>
            <sz val="8"/>
            <color indexed="81"/>
            <rFont val="Tahoma"/>
            <family val="2"/>
          </rPr>
          <t xml:space="preserve">Test Case ID:
</t>
        </r>
        <r>
          <rPr>
            <sz val="8"/>
            <color indexed="81"/>
            <rFont val="Tahoma"/>
            <family val="2"/>
          </rPr>
          <t>This contains a unique Test Case identification number. This identifier often uses a prefix to denote the level of test, such as UTC for Unit Test Case.</t>
        </r>
      </text>
    </comment>
    <comment ref="B2" authorId="0" shapeId="0">
      <text>
        <r>
          <rPr>
            <b/>
            <sz val="8"/>
            <color indexed="81"/>
            <rFont val="Tahoma"/>
            <family val="2"/>
          </rPr>
          <t xml:space="preserve">Req. ID:
</t>
        </r>
        <r>
          <rPr>
            <sz val="8"/>
            <color indexed="81"/>
            <rFont val="Tahoma"/>
            <family val="2"/>
          </rPr>
          <t>Enter the ID(s) of the requirement(s) the test case is validating.</t>
        </r>
      </text>
    </comment>
    <comment ref="C2" authorId="0" shapeId="0">
      <text>
        <r>
          <rPr>
            <b/>
            <sz val="8"/>
            <color indexed="81"/>
            <rFont val="Tahoma"/>
            <family val="2"/>
          </rPr>
          <t xml:space="preserve">Test Case Title:
</t>
        </r>
        <r>
          <rPr>
            <sz val="8"/>
            <color indexed="81"/>
            <rFont val="Tahoma"/>
            <family val="2"/>
          </rPr>
          <t>A optional title to identify the test case. Often the Test Condition is sufficient to uniquely identify the test case.</t>
        </r>
      </text>
    </comment>
    <comment ref="D2" authorId="0" shapeId="0">
      <text>
        <r>
          <rPr>
            <b/>
            <sz val="8"/>
            <color indexed="81"/>
            <rFont val="Tahoma"/>
            <family val="2"/>
          </rPr>
          <t xml:space="preserve">Test Condition:
</t>
        </r>
        <r>
          <rPr>
            <sz val="8"/>
            <color indexed="81"/>
            <rFont val="Tahoma"/>
            <family val="2"/>
          </rPr>
          <t>This describes what is to be tested; the condition or transaction the test case is meant to validate.</t>
        </r>
      </text>
    </comment>
    <comment ref="F2" authorId="0" shapeId="0">
      <text>
        <r>
          <rPr>
            <b/>
            <sz val="8"/>
            <color indexed="81"/>
            <rFont val="Tahoma"/>
            <family val="2"/>
          </rPr>
          <t xml:space="preserve">Priority:
</t>
        </r>
        <r>
          <rPr>
            <sz val="8"/>
            <color indexed="81"/>
            <rFont val="Tahoma"/>
            <family val="2"/>
          </rPr>
          <t>The execution priority of the test case.  This priority often, but not always, relates to the priority of the requirement that is being validated.</t>
        </r>
        <r>
          <rPr>
            <sz val="8"/>
            <color indexed="81"/>
            <rFont val="Tahoma"/>
            <family val="2"/>
          </rPr>
          <t xml:space="preserve">
This is a REQUIRED FIELD for the row to be included in the Test Log metrics and Graphs.</t>
        </r>
      </text>
    </comment>
    <comment ref="G2" authorId="0" shapeId="0">
      <text>
        <r>
          <rPr>
            <b/>
            <sz val="8"/>
            <color indexed="81"/>
            <rFont val="Tahoma"/>
            <family val="2"/>
          </rPr>
          <t xml:space="preserve">Regression:
</t>
        </r>
        <r>
          <rPr>
            <sz val="8"/>
            <color indexed="81"/>
            <rFont val="Tahoma"/>
            <family val="2"/>
          </rPr>
          <t>This flag designates if the test case tests new functionality - in which case the value should be set to "No"-  or if it tests pre-existing functionality, in which case it should be set to "Yes". This is a REQUIRED FIELD for the
 row to be included in the Test Log metrics and Graphs.</t>
        </r>
      </text>
    </comment>
    <comment ref="H2" authorId="0" shapeId="0">
      <text>
        <r>
          <rPr>
            <b/>
            <sz val="8"/>
            <color indexed="81"/>
            <rFont val="Tahoma"/>
            <family val="2"/>
          </rPr>
          <t xml:space="preserve">Author:
</t>
        </r>
        <r>
          <rPr>
            <sz val="8"/>
            <color indexed="81"/>
            <rFont val="Tahoma"/>
            <family val="2"/>
          </rPr>
          <t>This is a State Farm User ID of the person who created the test case.</t>
        </r>
        <r>
          <rPr>
            <sz val="8"/>
            <color indexed="81"/>
            <rFont val="Tahoma"/>
            <family val="2"/>
          </rPr>
          <t xml:space="preserve">
</t>
        </r>
      </text>
    </comment>
    <comment ref="I2" authorId="0" shapeId="0">
      <text>
        <r>
          <rPr>
            <b/>
            <sz val="8"/>
            <color indexed="81"/>
            <rFont val="Tahoma"/>
            <family val="2"/>
          </rPr>
          <t xml:space="preserve">Status:
</t>
        </r>
        <r>
          <rPr>
            <sz val="8"/>
            <color indexed="81"/>
            <rFont val="Tahoma"/>
            <family val="2"/>
          </rPr>
          <t>This is provided by the reviewer to indicate the level of test case development/maturity.  Its values are:
- Draft = test case is under development
- Review Ready = test case is ready to review
- Approved = test case reviewed and approved
- Deferred = test case will not be used at this time</t>
        </r>
      </text>
    </comment>
    <comment ref="J2" authorId="0" shapeId="0">
      <text>
        <r>
          <rPr>
            <b/>
            <sz val="8"/>
            <color indexed="81"/>
            <rFont val="Tahoma"/>
            <family val="2"/>
          </rPr>
          <t xml:space="preserve">Pre-Conditions:
</t>
        </r>
        <r>
          <rPr>
            <sz val="8"/>
            <color indexed="81"/>
            <rFont val="Tahoma"/>
            <family val="2"/>
          </rPr>
          <t>Any information, parameters, or other conditions that must exist to run this test.</t>
        </r>
        <r>
          <rPr>
            <b/>
            <sz val="8"/>
            <color indexed="81"/>
            <rFont val="Tahoma"/>
            <family val="2"/>
          </rPr>
          <t xml:space="preserve">
</t>
        </r>
      </text>
    </comment>
    <comment ref="K2" authorId="1" shapeId="0">
      <text>
        <r>
          <rPr>
            <b/>
            <sz val="8"/>
            <color indexed="81"/>
            <rFont val="Tahoma"/>
            <family val="2"/>
          </rPr>
          <t xml:space="preserve">Note: </t>
        </r>
        <r>
          <rPr>
            <sz val="8"/>
            <color indexed="81"/>
            <rFont val="Tahoma"/>
            <family val="2"/>
          </rPr>
          <t>If the information you need to enter in a cell is too large for it, you may store the information in another document and reference that document in the cell.</t>
        </r>
        <r>
          <rPr>
            <sz val="8"/>
            <color indexed="81"/>
            <rFont val="Tahoma"/>
            <family val="2"/>
          </rPr>
          <t xml:space="preserve">
</t>
        </r>
      </text>
    </comment>
    <comment ref="L2" authorId="0" shapeId="0">
      <text>
        <r>
          <rPr>
            <b/>
            <sz val="8"/>
            <color indexed="81"/>
            <rFont val="Tahoma"/>
            <family val="2"/>
          </rPr>
          <t xml:space="preserve">Data or Policy #:
</t>
        </r>
        <r>
          <rPr>
            <sz val="8"/>
            <color indexed="81"/>
            <rFont val="Tahoma"/>
            <family val="2"/>
          </rPr>
          <t>The data used to execute the test case is recorded here.  This would be a label of the data element(s), followed by the value(s) to be used.
Examples:
Effective Date == [current date]
VIN == 4V1SDBJG0PR532478
Street1 == 327 N Franklin Ave
Policy Type == WL
Incidental Business == &lt;checked&gt;
Policy Number == XXXX
Note: If the information you need to enter in a cell is too large for it, you may store the information in another document and reference that document in the cell.</t>
        </r>
      </text>
    </comment>
    <comment ref="M2" authorId="0" shapeId="0">
      <text>
        <r>
          <rPr>
            <b/>
            <sz val="8"/>
            <color indexed="81"/>
            <rFont val="Tahoma"/>
            <family val="2"/>
          </rPr>
          <t>Reset Actions:</t>
        </r>
        <r>
          <rPr>
            <sz val="8"/>
            <color indexed="81"/>
            <rFont val="Tahoma"/>
            <family val="2"/>
          </rPr>
          <t xml:space="preserve">
Actions to return the application under test (AUT) and/or the test environment to its original, pre-test execution state.
For instance, the executed test case may have intentionally forced an error and/or stored bad data.  This error or data may adversely affect other tests, so the steps to purge the error or data would be listed here.</t>
        </r>
        <r>
          <rPr>
            <b/>
            <sz val="8"/>
            <color indexed="81"/>
            <rFont val="Tahoma"/>
            <family val="2"/>
          </rPr>
          <t xml:space="preserve">
</t>
        </r>
      </text>
    </comment>
    <comment ref="N2" authorId="2" shapeId="0">
      <text>
        <r>
          <rPr>
            <b/>
            <sz val="8"/>
            <color indexed="81"/>
            <rFont val="Tahoma"/>
            <family val="2"/>
          </rPr>
          <t>Expected Results:</t>
        </r>
        <r>
          <rPr>
            <sz val="8"/>
            <color indexed="81"/>
            <rFont val="Tahoma"/>
            <family val="2"/>
          </rPr>
          <t xml:space="preserve">
Pass criteria for the test step/case.  What action/feedback the tester should expect.  
Note: If the information you need to enter in a cell is too large for it, you may store the information in another document and reference that document in the cell.
</t>
        </r>
      </text>
    </comment>
    <comment ref="O2" authorId="3" shapeId="0">
      <text>
        <r>
          <rPr>
            <b/>
            <sz val="8"/>
            <color indexed="81"/>
            <rFont val="Tahoma"/>
            <family val="2"/>
          </rPr>
          <t>Actual Results:</t>
        </r>
        <r>
          <rPr>
            <sz val="8"/>
            <color indexed="81"/>
            <rFont val="Tahoma"/>
            <family val="2"/>
          </rPr>
          <t xml:space="preserve">
The actual behavior of the application being testes is recorded here.  Recorf any anomalous behavior (i.e. screen turned green) here.  
If the application performs as outlined in Expected Results, "as expected" can just be recorded here.</t>
        </r>
      </text>
    </comment>
    <comment ref="P2" authorId="4" shapeId="0">
      <text>
        <r>
          <rPr>
            <b/>
            <sz val="8"/>
            <color indexed="81"/>
            <rFont val="Tahoma"/>
            <family val="2"/>
          </rPr>
          <t>Execution Status:</t>
        </r>
        <r>
          <rPr>
            <sz val="8"/>
            <color indexed="81"/>
            <rFont val="Tahoma"/>
            <family val="2"/>
          </rPr>
          <t xml:space="preserve">
This notes the status of the test case execution.  If blank, the assumption is that the test case is ready, but has not yet been executed (assuming that the Regression and Priority fields have been completed - otherwise the row is skipped entirely by the Test Log worksheet).
Passed - Actual results match Expected Results
Failed - Actual results DO NOT match Expected Results
In Progress - Test case execution was started, but is not completed
Blocked - Test case can not yet be executed
Deferred - Test case will not be executed in this test cycle
</t>
        </r>
      </text>
    </comment>
    <comment ref="Q2" authorId="0" shapeId="0">
      <text>
        <r>
          <rPr>
            <b/>
            <sz val="8"/>
            <color indexed="81"/>
            <rFont val="Tahoma"/>
            <family val="2"/>
          </rPr>
          <t>Defect ID (if applicable) from the Defect Management System</t>
        </r>
      </text>
    </comment>
    <comment ref="R2" authorId="3" shapeId="0">
      <text>
        <r>
          <rPr>
            <b/>
            <sz val="8"/>
            <color indexed="81"/>
            <rFont val="Tahoma"/>
            <family val="2"/>
          </rPr>
          <t>Executed By:</t>
        </r>
        <r>
          <rPr>
            <sz val="8"/>
            <color indexed="81"/>
            <rFont val="Tahoma"/>
            <family val="2"/>
          </rPr>
          <t xml:space="preserve">
This is a name of the person, who executed the test case. Entered by the Test Executioner.</t>
        </r>
      </text>
    </comment>
    <comment ref="S2" authorId="3" shapeId="0">
      <text>
        <r>
          <rPr>
            <b/>
            <sz val="8"/>
            <color indexed="81"/>
            <rFont val="Tahoma"/>
            <family val="2"/>
          </rPr>
          <t>Executed On:</t>
        </r>
        <r>
          <rPr>
            <sz val="8"/>
            <color indexed="81"/>
            <rFont val="Tahoma"/>
            <family val="2"/>
          </rPr>
          <t xml:space="preserve">
This is the date the test case was run.</t>
        </r>
      </text>
    </comment>
    <comment ref="U2" authorId="0" shapeId="0">
      <text>
        <r>
          <rPr>
            <b/>
            <sz val="8"/>
            <color indexed="81"/>
            <rFont val="Tahoma"/>
            <family val="2"/>
          </rPr>
          <t xml:space="preserve">Last Modified:
</t>
        </r>
        <r>
          <rPr>
            <sz val="8"/>
            <color indexed="81"/>
            <rFont val="Tahoma"/>
            <family val="2"/>
          </rPr>
          <t xml:space="preserve">This is the date on which the test case last edited.  </t>
        </r>
      </text>
    </comment>
    <comment ref="W2" authorId="4" shapeId="0">
      <text>
        <r>
          <rPr>
            <b/>
            <sz val="8"/>
            <color indexed="81"/>
            <rFont val="Tahoma"/>
            <family val="2"/>
          </rPr>
          <t>Remarks:</t>
        </r>
        <r>
          <rPr>
            <sz val="8"/>
            <color indexed="81"/>
            <rFont val="Tahoma"/>
            <family val="2"/>
          </rPr>
          <t xml:space="preserve">
This field is for entry of the changes made to a particular test case.  This field is related to Last Modified field.</t>
        </r>
      </text>
    </comment>
  </commentList>
</comments>
</file>

<file path=xl/sharedStrings.xml><?xml version="1.0" encoding="utf-8"?>
<sst xmlns="http://schemas.openxmlformats.org/spreadsheetml/2006/main" count="9924" uniqueCount="3560">
  <si>
    <t>Data Element Name</t>
  </si>
  <si>
    <t>Environment Needs</t>
  </si>
  <si>
    <t>Remarks</t>
  </si>
  <si>
    <t>Pre-Conditions</t>
  </si>
  <si>
    <t>Expected Results</t>
  </si>
  <si>
    <t>Reset Actions</t>
  </si>
  <si>
    <t>Executed By</t>
  </si>
  <si>
    <t>Executed On</t>
  </si>
  <si>
    <t>Author</t>
  </si>
  <si>
    <t>Last Modified</t>
  </si>
  <si>
    <t>Review Status</t>
  </si>
  <si>
    <t>Data Needs</t>
  </si>
  <si>
    <t>Special Procedures</t>
  </si>
  <si>
    <t>Dependencies</t>
  </si>
  <si>
    <t>Priority</t>
  </si>
  <si>
    <t>Regression</t>
  </si>
  <si>
    <t>Test Case Title</t>
  </si>
  <si>
    <t>High</t>
  </si>
  <si>
    <t>Medium</t>
  </si>
  <si>
    <t>Low</t>
  </si>
  <si>
    <t>Defect ID</t>
  </si>
  <si>
    <t>Test Case ID</t>
  </si>
  <si>
    <t>Total Test Cases Passed</t>
  </si>
  <si>
    <t>Total Test Cases Failed</t>
  </si>
  <si>
    <t>Total Test Cases Blocked</t>
  </si>
  <si>
    <t>Total Test Cases Executed</t>
  </si>
  <si>
    <t>Percent Total Passed</t>
  </si>
  <si>
    <t>Percent Total Failed</t>
  </si>
  <si>
    <t>Percent Total Blocked</t>
  </si>
  <si>
    <t>Percent Total Executed</t>
  </si>
  <si>
    <t>Percent Total Exec &amp; Passed</t>
  </si>
  <si>
    <t>Total Test Cases Deferred</t>
  </si>
  <si>
    <t>Total Test Cases In Progress</t>
  </si>
  <si>
    <t>Total 
Test Cases</t>
  </si>
  <si>
    <t>Percent Total In Progress</t>
  </si>
  <si>
    <t>Passed</t>
  </si>
  <si>
    <t>Failed</t>
  </si>
  <si>
    <t>TOTAL</t>
  </si>
  <si>
    <t>Total Test Cases which have been started, but have not yet been completely executed (neither passed or failed).</t>
  </si>
  <si>
    <t>Total Test Cases which have executed and given either the status of "passed" or "failed".</t>
  </si>
  <si>
    <t>Total Test Cases which have been executed and have passed.</t>
  </si>
  <si>
    <t>Total Test Cases which have been executed and have failed.</t>
  </si>
  <si>
    <t>Total Test Cases which are blocked (specifically tied to why you can not execute a test case).</t>
  </si>
  <si>
    <t>Worksheet</t>
  </si>
  <si>
    <t>Field</t>
  </si>
  <si>
    <t>Description</t>
  </si>
  <si>
    <t>List anything required for environmental setup for the test cases.</t>
  </si>
  <si>
    <t>List any special data required for setup of the test cases.</t>
  </si>
  <si>
    <t>List procedures that need to be performed which are common for all the test cases.</t>
  </si>
  <si>
    <t>This contains a unique Test Case identification number. This identifier often uses a prefix to denote the level of test, such as UTC for Unit Test Case and/or the test team (i.e. HOST) involved.  Use whatever ID format works best for you.</t>
  </si>
  <si>
    <t>Enter the ID(s) of the requirement(s) the test case is validating.</t>
  </si>
  <si>
    <t>A optional title to identify the test case. Often the Test Condition is sufficient to uniquely identify the test case.</t>
  </si>
  <si>
    <t>This describes what is to be tested; the condition or transaction the test case is meant to validate.</t>
  </si>
  <si>
    <t>This contains the specific test case steps to be executed.
Example:
1) From General Information screen, click Edit button
2) In the Vehicle ID Number field, enter [VIN]</t>
  </si>
  <si>
    <t xml:space="preserve">Pass criteria for the test step/case.  What action/feedback the tester should expect.  </t>
  </si>
  <si>
    <t>Actions to return the application under test (AUT) and/or the test environment to its original, pre-test execution state.
For instance, the executed test case may have intentionally forced an error and/or stored bad data.  This error or data may adversely effect other tests, so the steps to purge the error or data would be listed here.</t>
  </si>
  <si>
    <t>This is a State Farm User ID of the person who created the test case.</t>
  </si>
  <si>
    <t>This is where to enter the ID of the test case that will use the data element(s) and value(s).</t>
  </si>
  <si>
    <t>This is a name of the person, who executed the test case. Entered by the Test Executioner.</t>
  </si>
  <si>
    <t>Total Test Cases which have been deferred.</t>
  </si>
  <si>
    <t>Test Design &amp; Execution worksheet</t>
  </si>
  <si>
    <t>Execution Status/Result</t>
  </si>
  <si>
    <t>Actual Results</t>
  </si>
  <si>
    <t xml:space="preserve">Test Cases--Template </t>
  </si>
  <si>
    <r>
      <t xml:space="preserve">NOTE:  These templates are provided to help create and execute test cases for any level and type of test.  </t>
    </r>
    <r>
      <rPr>
        <b/>
        <sz val="9"/>
        <color indexed="10"/>
        <rFont val="Arial"/>
        <family val="2"/>
      </rPr>
      <t>Some worksheets may contain fields you do not need; just hide those columns - don't delete them, as this may break the imbedded macros.</t>
    </r>
  </si>
  <si>
    <t xml:space="preserve">This is the date on which the test case was last edited.  </t>
  </si>
  <si>
    <t>This field describes any changes made to a particular test case.  This field is related to Last Modified field.  It may also be used for miscellaneous comments about the test case.</t>
  </si>
  <si>
    <t>Note that this document is set to Manual when updating.  If you want to see your updated statistics prior to saving the document, you can hit F9 and that will manually resync your totals. Otherwise anytime you save or close/save this document, it will automatically resync your totals.</t>
  </si>
  <si>
    <t>The steps required to prepare the Application Under Test (AUT) for test execution. For instance, the test case may require a certain application dialog/web page be present in order to execute.  The steps to navigate through the application to the necessary screen would be recorded here.</t>
  </si>
  <si>
    <r>
      <t xml:space="preserve">The execution priority of the test case.  This priority often, but not always, relates to the priority of the requirement that is being validated.  </t>
    </r>
    <r>
      <rPr>
        <sz val="9"/>
        <color indexed="10"/>
        <rFont val="Arial"/>
        <family val="2"/>
      </rPr>
      <t>This is a REQUIRED FIELD for the row to be included in the Test Log metrics and Graphs.</t>
    </r>
  </si>
  <si>
    <r>
      <t xml:space="preserve">This flag designates if the test case tests new functionality - in which case the value should be set to "No"-  or if it tests pre-existing functionality, in which case it should be set to "Yes". </t>
    </r>
    <r>
      <rPr>
        <sz val="9"/>
        <color indexed="10"/>
        <rFont val="Arial"/>
        <family val="2"/>
      </rPr>
      <t>This is a REQUIRED FIELD for the row to be included in the Test Log metrics and Graphs.</t>
    </r>
  </si>
  <si>
    <t>The date the test case was run.</t>
  </si>
  <si>
    <t>There is no need to update this worksheet, as it retrieves all the data it requires from the Graph Data worksheet.</t>
  </si>
  <si>
    <t>List any dependencies on timing and/or other test cases.</t>
  </si>
  <si>
    <t>The actual behavior of the application is recorded here.  If the application performs according to the Expected Results, record "Performed as expected".
Also record any anomalous behavior (i.e. screen turned green) here.</t>
  </si>
  <si>
    <t>This is provided by the reviewers to indicate the level of test case development/maturity.  Its values are:
- Draft = test case is under development
- Review Ready = test case is ready to review
- Approved = test case reviewed and approved
- Deferred = test case will not be used at this time</t>
  </si>
  <si>
    <t>Test Steps</t>
  </si>
  <si>
    <t>Input Test Data</t>
  </si>
  <si>
    <t>Test Case Purpose</t>
  </si>
  <si>
    <r>
      <t xml:space="preserve">The data used to execute the test case is recorded here.  This would be a label of the data element(s), followed by the value(s) to be used.
Examples:
Effective Date == [current date]
VIN == 4V1SDBJG0PR532478
Street1 == 327 N Franklin Ave
Policy Type == WL
Incidental Business == &lt;checked&gt;
Policy Number == XXXX
</t>
    </r>
    <r>
      <rPr>
        <i/>
        <sz val="9"/>
        <color indexed="12"/>
        <rFont val="Arial"/>
        <family val="2"/>
      </rPr>
      <t>Note: If the information you need to enter in a cell is too large for it, you may store the information in another document and reference that document in the cell.</t>
    </r>
  </si>
  <si>
    <t>This notes the status of the test case execution.  If blank, the assumption is that the test case is ready, but has not yet been executed (assuming that the Regression and Priority fields have been completed - otherwise the row is skipped entirely by the Test Log worksheet).
Passed - Actual results match Expected Results
Failed - Actual results DO NOT match Expected Results
In Progress - Test case execution was started, but is not completed
Blocked - Test case can not yet be executed
Deferred - Test case will not be executed in this test cycle</t>
  </si>
  <si>
    <t>Test Script</t>
  </si>
  <si>
    <t>Test Log</t>
  </si>
  <si>
    <t>Expected Results
(Verification Points)</t>
  </si>
  <si>
    <t>Reference ID</t>
  </si>
  <si>
    <t>Test Execution Summary worksheet</t>
  </si>
  <si>
    <r>
      <t xml:space="preserve">This worksheet is hidden when the document is used for Test Case or Test Script Design, and visible when used for Execution.  If this worksheet is not visible, you are in design mode of the document and will need to hit </t>
    </r>
    <r>
      <rPr>
        <b/>
        <sz val="9"/>
        <color indexed="12"/>
        <rFont val="Arial"/>
        <family val="2"/>
      </rPr>
      <t>Ctrl/Shift/E</t>
    </r>
    <r>
      <rPr>
        <sz val="9"/>
        <rFont val="Arial"/>
        <family val="2"/>
      </rPr>
      <t xml:space="preserve">.  </t>
    </r>
  </si>
  <si>
    <r>
      <t xml:space="preserve">Actual Results
</t>
    </r>
    <r>
      <rPr>
        <i/>
        <sz val="9"/>
        <color indexed="12"/>
        <rFont val="Arial"/>
        <family val="2"/>
      </rPr>
      <t>(Hidden on Test Case and Test Script Design - Visible on Execution)</t>
    </r>
  </si>
  <si>
    <r>
      <t xml:space="preserve">Execution Status/Result
</t>
    </r>
    <r>
      <rPr>
        <i/>
        <sz val="9"/>
        <color indexed="12"/>
        <rFont val="Arial"/>
        <family val="2"/>
      </rPr>
      <t>(Hidden on Test Case and Test Script Design - Visible on Execution)</t>
    </r>
  </si>
  <si>
    <r>
      <t xml:space="preserve">Defect ID
</t>
    </r>
    <r>
      <rPr>
        <i/>
        <sz val="9"/>
        <color indexed="12"/>
        <rFont val="Arial"/>
        <family val="2"/>
      </rPr>
      <t>(Hidden on Test Case and Test Script Design - Visible on Execution)</t>
    </r>
  </si>
  <si>
    <r>
      <t xml:space="preserve">Executed By
</t>
    </r>
    <r>
      <rPr>
        <i/>
        <sz val="9"/>
        <color indexed="12"/>
        <rFont val="Arial"/>
        <family val="2"/>
      </rPr>
      <t>(Hidden on Test Case and Test Script Design - Visible on Execution)</t>
    </r>
  </si>
  <si>
    <r>
      <t xml:space="preserve">Executed On
</t>
    </r>
    <r>
      <rPr>
        <i/>
        <sz val="9"/>
        <color indexed="12"/>
        <rFont val="Arial"/>
        <family val="2"/>
      </rPr>
      <t>(Hidden on Test Case and Test Script Design - Visible on Execution)</t>
    </r>
  </si>
  <si>
    <r>
      <t xml:space="preserve">Special Note: This worksheet is utilized for Test Case Design, Test Script Design and Test Execution.  To use </t>
    </r>
    <r>
      <rPr>
        <b/>
        <sz val="9"/>
        <color indexed="12"/>
        <rFont val="Arial"/>
        <family val="2"/>
      </rPr>
      <t>for Test Case Design - hit</t>
    </r>
    <r>
      <rPr>
        <sz val="9"/>
        <rFont val="Arial"/>
        <family val="2"/>
      </rPr>
      <t xml:space="preserve"> </t>
    </r>
    <r>
      <rPr>
        <b/>
        <sz val="9"/>
        <color indexed="12"/>
        <rFont val="Arial"/>
        <family val="2"/>
      </rPr>
      <t>Ctrl/Shift/C</t>
    </r>
    <r>
      <rPr>
        <sz val="9"/>
        <rFont val="Arial"/>
        <family val="2"/>
      </rPr>
      <t xml:space="preserve">.  To use </t>
    </r>
    <r>
      <rPr>
        <b/>
        <sz val="9"/>
        <color indexed="12"/>
        <rFont val="Arial"/>
        <family val="2"/>
      </rPr>
      <t>for Test Script Design - hit Ctrl/Shift/S</t>
    </r>
    <r>
      <rPr>
        <sz val="9"/>
        <rFont val="Arial"/>
        <family val="2"/>
      </rPr>
      <t xml:space="preserve">.  To use </t>
    </r>
    <r>
      <rPr>
        <b/>
        <sz val="9"/>
        <color indexed="12"/>
        <rFont val="Arial"/>
        <family val="2"/>
      </rPr>
      <t>for Execution - hit Ctrl/Shift/E</t>
    </r>
    <r>
      <rPr>
        <sz val="9"/>
        <rFont val="Arial"/>
        <family val="2"/>
      </rPr>
      <t xml:space="preserve">.  </t>
    </r>
    <r>
      <rPr>
        <sz val="9"/>
        <rFont val="Arial"/>
        <family val="2"/>
      </rPr>
      <t xml:space="preserve">To see </t>
    </r>
    <r>
      <rPr>
        <b/>
        <sz val="9"/>
        <color indexed="12"/>
        <rFont val="Arial"/>
        <family val="2"/>
      </rPr>
      <t>all information - hit Ctrl/Shift/A.</t>
    </r>
    <r>
      <rPr>
        <sz val="9"/>
        <rFont val="Arial"/>
        <family val="2"/>
      </rPr>
      <t xml:space="preserve">
</t>
    </r>
    <r>
      <rPr>
        <sz val="9"/>
        <rFont val="Arial"/>
        <family val="2"/>
      </rPr>
      <t>T</t>
    </r>
    <r>
      <rPr>
        <sz val="9"/>
        <rFont val="Arial"/>
        <family val="2"/>
      </rPr>
      <t xml:space="preserve">o record multiple test execution results, additional copies of this file are required.
</t>
    </r>
    <r>
      <rPr>
        <i/>
        <sz val="9"/>
        <color indexed="12"/>
        <rFont val="Arial"/>
        <family val="2"/>
      </rPr>
      <t>Note: If the information you need to enter in a cell is too large for it, you may store the information in another document and reference that document in the cell.</t>
    </r>
  </si>
  <si>
    <t>This is where the name of the element (i.e. zip code) is entered.</t>
  </si>
  <si>
    <r>
      <t>What's New?</t>
    </r>
    <r>
      <rPr>
        <sz val="11"/>
        <color indexed="12"/>
        <rFont val="Arial"/>
        <family val="2"/>
      </rPr>
      <t xml:space="preserve">
</t>
    </r>
    <r>
      <rPr>
        <sz val="10"/>
        <rFont val="Arial"/>
        <family val="2"/>
      </rPr>
      <t>- Introduced concept separating Test Cases from Test Scripts
- Moved columns and updated highlighting on Test Design and Execution worksheet to align fields with Test Case, Test Script or Test Log
- Added Test Case and Test Script macros hiding appropriate columns
- Renamed Test Log worksheet to Test Execution Summary to reflect it's use</t>
    </r>
  </si>
  <si>
    <t>N/A</t>
  </si>
  <si>
    <t>Verint Comments</t>
  </si>
  <si>
    <t xml:space="preserve">Role </t>
  </si>
  <si>
    <t>Nishanth</t>
  </si>
  <si>
    <t>Tejas</t>
  </si>
  <si>
    <t>Total</t>
  </si>
  <si>
    <t>Executed</t>
  </si>
  <si>
    <t>%Executed</t>
  </si>
  <si>
    <t>% Passed</t>
  </si>
  <si>
    <t>Defect Details</t>
  </si>
  <si>
    <t>Reporter ID</t>
  </si>
  <si>
    <t>Reporter Name</t>
  </si>
  <si>
    <t>Summary</t>
  </si>
  <si>
    <t>Closed as</t>
  </si>
  <si>
    <t xml:space="preserve">Apparent Cause </t>
  </si>
  <si>
    <t>Opened Date</t>
  </si>
  <si>
    <t>Closed Date</t>
  </si>
  <si>
    <t>Assigned To</t>
  </si>
  <si>
    <t>Assigned Project #</t>
  </si>
  <si>
    <t>Comments</t>
  </si>
  <si>
    <t>TEST EXECUTION SUMMARY FOR QM</t>
  </si>
  <si>
    <t>TEST EXECUTION SUMMARY FOR WFM</t>
  </si>
  <si>
    <t>TEST EXECUTION SUMMARY FOR DPA</t>
  </si>
  <si>
    <t>QM</t>
  </si>
  <si>
    <t>WFM</t>
  </si>
  <si>
    <t>DPA</t>
  </si>
  <si>
    <t xml:space="preserve"> TEST EXECUTION SUMMARY</t>
  </si>
  <si>
    <t>QM001</t>
  </si>
  <si>
    <t>QM002</t>
  </si>
  <si>
    <t>QM003</t>
  </si>
  <si>
    <t>QM004</t>
  </si>
  <si>
    <t>QM005</t>
  </si>
  <si>
    <t>QM006</t>
  </si>
  <si>
    <t>QM007</t>
  </si>
  <si>
    <t>QM008</t>
  </si>
  <si>
    <t>QM009</t>
  </si>
  <si>
    <t>QM010</t>
  </si>
  <si>
    <t>QM011</t>
  </si>
  <si>
    <t>QM012</t>
  </si>
  <si>
    <t>QM013</t>
  </si>
  <si>
    <t>QM014</t>
  </si>
  <si>
    <t>QM015</t>
  </si>
  <si>
    <t>QM016</t>
  </si>
  <si>
    <t>QM017</t>
  </si>
  <si>
    <t>QM018</t>
  </si>
  <si>
    <t>QM019</t>
  </si>
  <si>
    <t>QM020</t>
  </si>
  <si>
    <t>QM021</t>
  </si>
  <si>
    <t>QM022</t>
  </si>
  <si>
    <t>QM023</t>
  </si>
  <si>
    <t>QM024</t>
  </si>
  <si>
    <t>QM025</t>
  </si>
  <si>
    <t>QM027</t>
  </si>
  <si>
    <t>QM028</t>
  </si>
  <si>
    <t>QM029</t>
  </si>
  <si>
    <t>QM030</t>
  </si>
  <si>
    <t>QM031</t>
  </si>
  <si>
    <t>QM032</t>
  </si>
  <si>
    <t>QM033</t>
  </si>
  <si>
    <t>QM034</t>
  </si>
  <si>
    <t>QM035</t>
  </si>
  <si>
    <t>QM036</t>
  </si>
  <si>
    <t>QM037</t>
  </si>
  <si>
    <t>QM038</t>
  </si>
  <si>
    <t>QM039</t>
  </si>
  <si>
    <t>QM040</t>
  </si>
  <si>
    <t>QM041</t>
  </si>
  <si>
    <t>QM042</t>
  </si>
  <si>
    <t>QM043</t>
  </si>
  <si>
    <t>QM044</t>
  </si>
  <si>
    <t>QM045</t>
  </si>
  <si>
    <t>QM046</t>
  </si>
  <si>
    <t>QM047</t>
  </si>
  <si>
    <t>QM048</t>
  </si>
  <si>
    <t>QM049</t>
  </si>
  <si>
    <t>QM050</t>
  </si>
  <si>
    <t>QM051</t>
  </si>
  <si>
    <t>QM052</t>
  </si>
  <si>
    <t>QM053</t>
  </si>
  <si>
    <t>QM054</t>
  </si>
  <si>
    <t>QM055</t>
  </si>
  <si>
    <t>QM056</t>
  </si>
  <si>
    <t>QM057</t>
  </si>
  <si>
    <t>QM058</t>
  </si>
  <si>
    <t>QM059</t>
  </si>
  <si>
    <t>QM060</t>
  </si>
  <si>
    <t>QM061</t>
  </si>
  <si>
    <t>QM062</t>
  </si>
  <si>
    <t>QM063</t>
  </si>
  <si>
    <t>QM064</t>
  </si>
  <si>
    <t>QM065</t>
  </si>
  <si>
    <t>QM066</t>
  </si>
  <si>
    <t>QM067</t>
  </si>
  <si>
    <t>QM068</t>
  </si>
  <si>
    <t>QM069</t>
  </si>
  <si>
    <t>QM070</t>
  </si>
  <si>
    <t>QM071</t>
  </si>
  <si>
    <t>QM072</t>
  </si>
  <si>
    <t>QM075</t>
  </si>
  <si>
    <t>QM076</t>
  </si>
  <si>
    <t>QM077</t>
  </si>
  <si>
    <t>QM078</t>
  </si>
  <si>
    <t>Create a new role</t>
  </si>
  <si>
    <t>Ability to create a role.
Test that an Administrator can create a new role</t>
  </si>
  <si>
    <t>Need to login with Test ID that has been assigned the Administrator role type</t>
  </si>
  <si>
    <t>1.) User Management is selected from the Dashboard window
2.) Role Setup is displayed and selected from the drop-down menu
3.) Create New Role button is displayed and selected on the Role Setup window
4.) You are able to type in a Role Name and Description
5.)  Privileges are displayed in the New Role window and can be selected by clicking on the box next to each privilege
6.)  The Save button is displayed and can be selected on the New Role window</t>
  </si>
  <si>
    <t>Creat role from an existing role</t>
  </si>
  <si>
    <t>Ability to create a role.
Test that an Administrator can create role from an existing role</t>
  </si>
  <si>
    <t>No</t>
  </si>
  <si>
    <t>Modify role</t>
  </si>
  <si>
    <t>Ability to modify roles
Test that an Administrator can modify a role</t>
  </si>
  <si>
    <t>1.) User Management is selected from the Dashboard window
2.) Role Setup is displayed and selected from the drop-down
3.) The role created in QM002 can be selected
4.) Edit Role button is displayed and selected on the Role Setup window
5.) You are able to modify the role Privileges
6.) Save button displayed and selected</t>
  </si>
  <si>
    <t>Create user</t>
  </si>
  <si>
    <t>Creating a new user in the system
Test that an Administrator can create a user in the system</t>
  </si>
  <si>
    <t>Import a new user
Test that an Administrator can import a user from the network domain</t>
  </si>
  <si>
    <t>Assign role</t>
  </si>
  <si>
    <t>Ability to associate user access with user role
Test that an Administrator can assign a role to a user</t>
  </si>
  <si>
    <t>Modify user access</t>
  </si>
  <si>
    <t>Ability to change access based on user role.
Test that an Administrator can modify user access</t>
  </si>
  <si>
    <t>View Organization members</t>
  </si>
  <si>
    <t>Ability to view teams.
Test that an Administrator can view users assigned to Organizations</t>
  </si>
  <si>
    <t>Add users to an Organization</t>
  </si>
  <si>
    <t>Ability to modify teams.
Test that an Administrator can add users to an Organization</t>
  </si>
  <si>
    <t>Search for recorded contacts by Organization in Contacts</t>
  </si>
  <si>
    <t>Add annotation to recorded contact</t>
  </si>
  <si>
    <t>Ability to create bookmarks in a call
Test that a user can add a private annotation to a contact</t>
  </si>
  <si>
    <t>Ability to create bookmarks in a call
Test that a user can add a public annotation to a contact</t>
  </si>
  <si>
    <t>Modify recorded contact annotation</t>
  </si>
  <si>
    <t>Ability to modify bookmarks in a call
Test that a user can modify others' public annotations</t>
  </si>
  <si>
    <t>Delete annotation for a recorded contact</t>
  </si>
  <si>
    <t>Ability to delete bookmarks in a call
Test that a user can delete others' public annotations</t>
  </si>
  <si>
    <t>Change playback speed for a recorded contact</t>
  </si>
  <si>
    <t>Ability to control play back speed of a call
Test a user can control the speed at which a recorded contact is played</t>
  </si>
  <si>
    <t>Search and playback recorded contacts</t>
  </si>
  <si>
    <t>Ability for CSRs (reps) to access and listen to their own calls only. (i.e. no access to other CSR's calls).</t>
  </si>
  <si>
    <t>Evaluate a recorded contact</t>
  </si>
  <si>
    <t>Ability to evaluate calls
Test that a User can evaluate a recorded contact in Quality Monitoring</t>
  </si>
  <si>
    <t>Edit a submitted evaluation of a recorded contact</t>
  </si>
  <si>
    <t>Ability to modify call evaluations
Test that a User can edit an evaluation they have submitted</t>
  </si>
  <si>
    <t>View evaluations submitted by you</t>
  </si>
  <si>
    <t>Ability to view call evaluations
Test that a User can view an evaluation they have submitted</t>
  </si>
  <si>
    <t>View evaluations submitted by others</t>
  </si>
  <si>
    <t>Ability to view call evaluations
Test that a User can view any submitted evaluation</t>
  </si>
  <si>
    <t>Search evaluations</t>
  </si>
  <si>
    <t>Ability to search and view call evaluations
Test that a User can view submitted evaluation</t>
  </si>
  <si>
    <t>Download evaluations</t>
  </si>
  <si>
    <t>Ability to export an evaluation
Test that a User can export an evaluation</t>
  </si>
  <si>
    <t>Email Evaluation</t>
  </si>
  <si>
    <t>Ability to send an evaluation
Test that a User can send a downloaded evaluation</t>
  </si>
  <si>
    <t>Verint doesnot support the functionality of Emailing the Evaluation form, we have to download the form to our system and send it by our personal mail.( outlook)</t>
  </si>
  <si>
    <t>Set default evaluation form</t>
  </si>
  <si>
    <t>Ability to change the default order of evaluation form choices that an evaluator selects from while evaluating a call.
Test that a User can set a default evaluation form</t>
  </si>
  <si>
    <t xml:space="preserve">Need to login with Test ID that has been assigned the QM Analyst role type
Published evaluation form
Evaluation form assigned to the QM Analyst role
</t>
  </si>
  <si>
    <t>Create report</t>
  </si>
  <si>
    <t>Ability to create a report
Test that a User can create a report "On Demand"</t>
  </si>
  <si>
    <t>Export report</t>
  </si>
  <si>
    <t>Ability to export a report
Test that a User can export a report</t>
  </si>
  <si>
    <t>Print report</t>
  </si>
  <si>
    <t>Ability to print a report.
Test that a User can print a report</t>
  </si>
  <si>
    <t>Modify report</t>
  </si>
  <si>
    <t>Ability to modify a report
Test that a user can change "on-demand" report settings</t>
  </si>
  <si>
    <t>This is exactly not modifying a existing report , this is to change the parameters of the report and generate new report</t>
  </si>
  <si>
    <t>Schedule report</t>
  </si>
  <si>
    <t>Ability to auto-generate reports
Test that a User can schedule a report</t>
  </si>
  <si>
    <t>Ability to modify a report
Test that a user can change a scheduled report</t>
  </si>
  <si>
    <t>Change report format</t>
  </si>
  <si>
    <t>Ability to save a report in multiple formats (pdf, excel. Etc)
Test that a User can save a report in a format other than Crystal Reports</t>
  </si>
  <si>
    <t>Schedule and Distribute report</t>
  </si>
  <si>
    <t>Ability to automate email/send of reports at specified intervals
Test that a User can send a scheduled report</t>
  </si>
  <si>
    <t>Send report to the Portal page</t>
  </si>
  <si>
    <t>the place where you can set it up to show you specific graphs/report regarding Quality each time you open Verint.
Test that a User can send a report to their Portal through the Report application</t>
  </si>
  <si>
    <t>Create distribution report</t>
  </si>
  <si>
    <t>Ability to report on trends by individual
Test that a user can create a distribution report</t>
  </si>
  <si>
    <t>Create distribution report by Organization</t>
  </si>
  <si>
    <t>Abiliy to report on trends by team
Test that a user can create a disitribution report</t>
  </si>
  <si>
    <t>Remove users from an Organization</t>
  </si>
  <si>
    <t>Ability to modify teams.
Test that an Administrator can remove users from an Organization</t>
  </si>
  <si>
    <t>View recording rule</t>
  </si>
  <si>
    <t xml:space="preserve">Ability to automate Inbound Call Recording
Test that an System Admin. can edit recording rules
</t>
  </si>
  <si>
    <t>Need to login with Test ID that has been assigned the Administrator role type
****CAUTION****DO NOT modify the existing recording rule</t>
  </si>
  <si>
    <t>Create Recording rule condition</t>
  </si>
  <si>
    <t xml:space="preserve">Ability to record Inbound ICM (ACD) calls
Set up to automatically record only ACD calls where the skill group(s) have been associated in CISCO and in Verint to that Agent ID
</t>
  </si>
  <si>
    <t>Need to login with Test ID that has been assigned the Administrator role type
****CAUTION****DO NOT modify the existing recording rules</t>
  </si>
  <si>
    <t>Create recording rule</t>
  </si>
  <si>
    <t>Ability to modify Inbound Call Recording Percentage  of calls for individuals or groups in a call center.
Set up Agent A to have 5% of ACD calls recorded.  Set up a Agent B to have 100% of ACD calls recorded</t>
  </si>
  <si>
    <t>Make sure the rules are applied and functioning.</t>
  </si>
  <si>
    <t>Create recording rule to include After Call Work recording</t>
  </si>
  <si>
    <t>Ability for screen captures during each call and during After Call Work (ACW)
Test a user can setup After Call Work for recorded contacts</t>
  </si>
  <si>
    <t>Create recording rule After Call Work setting</t>
  </si>
  <si>
    <t>Ability to vary length of ACW recorded by skill group or department
Verify whether the user is able to change the time and perform ACW only for the stipulated time period for both the different skill groups as 2 Mins and 4 Mins only
Test a user can create a recording rule with a different After Call Work setting for a particular group or skill</t>
  </si>
  <si>
    <t>Ability to restrict call export capabilities to authorized users only.</t>
  </si>
  <si>
    <t>Create new form version.</t>
  </si>
  <si>
    <t>Ability to store previous version of an evaluation form
Test a user can create a new revision of a form</t>
  </si>
  <si>
    <r>
      <t xml:space="preserve">Need to login with Test ID that has been assigned the QM Analyst role type
- </t>
    </r>
    <r>
      <rPr>
        <b/>
        <sz val="10"/>
        <rFont val="Arial"/>
        <family val="2"/>
      </rPr>
      <t>Create Forms, Edit Forms, Delete Forms</t>
    </r>
    <r>
      <rPr>
        <sz val="10"/>
        <rFont val="Arial"/>
        <family val="2"/>
      </rPr>
      <t xml:space="preserve">, and </t>
    </r>
    <r>
      <rPr>
        <b/>
        <sz val="10"/>
        <rFont val="Arial"/>
        <family val="2"/>
      </rPr>
      <t>Hide Forms</t>
    </r>
    <r>
      <rPr>
        <sz val="10"/>
        <rFont val="Arial"/>
        <family val="2"/>
      </rPr>
      <t xml:space="preserve"> privileges assigned to role
Form Designer (integrated version) installed on desktop
Templates loaded into Form Designer</t>
    </r>
  </si>
  <si>
    <t>Create Inbox rule</t>
  </si>
  <si>
    <t>Create an Inbox rule</t>
  </si>
  <si>
    <t>Delete a user</t>
  </si>
  <si>
    <t>Ability to remove users
Test that an Administrator can delete a user</t>
  </si>
  <si>
    <t>Delete a role</t>
  </si>
  <si>
    <r>
      <t>Ability to delete roles
Test that an Administrator can delete a role</t>
    </r>
    <r>
      <rPr>
        <b/>
        <sz val="10"/>
        <color theme="3"/>
        <rFont val="Arial"/>
        <family val="2"/>
      </rPr>
      <t/>
    </r>
  </si>
  <si>
    <t>Abilitry to Export the Eval form</t>
  </si>
  <si>
    <t>Verify whether the eval form is saved on the desktop.</t>
  </si>
  <si>
    <t>Abilitry to Import the Eval form</t>
  </si>
  <si>
    <t>Note : The form imported will be in Under construction status and we need to change it to publish status to have it show up in Verint.</t>
  </si>
  <si>
    <t>Verify whether the eval form is  imported in Form Designer</t>
  </si>
  <si>
    <t>Ability to Delete the form</t>
  </si>
  <si>
    <t>Able to delete the form</t>
  </si>
  <si>
    <t>Ability to validate application Session Timeout for PCI</t>
  </si>
  <si>
    <t>Ability to validated application Session Timeout for PCI</t>
  </si>
  <si>
    <t>Record a Call Behind Firewall.</t>
  </si>
  <si>
    <t>WFM001</t>
  </si>
  <si>
    <t xml:space="preserve">Role type =  Administrator </t>
  </si>
  <si>
    <t>WFM002</t>
  </si>
  <si>
    <t>WFM003</t>
  </si>
  <si>
    <t>WFM005</t>
  </si>
  <si>
    <t>WFM006</t>
  </si>
  <si>
    <t>WFM007</t>
  </si>
  <si>
    <t>WFM008</t>
  </si>
  <si>
    <t>WFM009</t>
  </si>
  <si>
    <t>WFM010</t>
  </si>
  <si>
    <t>Maintain User Access</t>
  </si>
  <si>
    <t>Ability to maintain user access</t>
  </si>
  <si>
    <t xml:space="preserve">Role type =  Administrator 
Employee Profile/Record must already exists
</t>
  </si>
  <si>
    <t>WFM011</t>
  </si>
  <si>
    <t>Associate user access with user role</t>
  </si>
  <si>
    <t>Ability to associate user access with user role.</t>
  </si>
  <si>
    <t>WFM012</t>
  </si>
  <si>
    <t>WFM013</t>
  </si>
  <si>
    <t>WFM014</t>
  </si>
  <si>
    <t>Allow Administrators to Define Roles</t>
  </si>
  <si>
    <t>Ability to allow Administrators to define roles.</t>
  </si>
  <si>
    <t>WFM015</t>
  </si>
  <si>
    <t>WFM016</t>
  </si>
  <si>
    <t>Create Teams/Groups</t>
  </si>
  <si>
    <t>Ability to create teams/Groups.</t>
  </si>
  <si>
    <t>Role type =  Scheduler
WFM012 must be assigned to employee profile</t>
  </si>
  <si>
    <t>WFM017</t>
  </si>
  <si>
    <t>Modify Teams/Groups</t>
  </si>
  <si>
    <t>Ability to modify teams/groups.</t>
  </si>
  <si>
    <t>WFM018</t>
  </si>
  <si>
    <t>Delete Teams/Groups</t>
  </si>
  <si>
    <t>Ability to delete teams/groups.</t>
  </si>
  <si>
    <t>WFM019</t>
  </si>
  <si>
    <t>WFM020</t>
  </si>
  <si>
    <t>WFM021</t>
  </si>
  <si>
    <t>WFM022</t>
  </si>
  <si>
    <t>View Audit Trail Information</t>
  </si>
  <si>
    <t>Ability to view Audit Trail Information.</t>
  </si>
  <si>
    <t>Role type =  Scheduler</t>
  </si>
  <si>
    <t>WFM023</t>
  </si>
  <si>
    <t>WFM024</t>
  </si>
  <si>
    <t>WFM025</t>
  </si>
  <si>
    <t>WFM026</t>
  </si>
  <si>
    <t>WFM027</t>
  </si>
  <si>
    <t>WFM028</t>
  </si>
  <si>
    <t>Create Standard Reports</t>
  </si>
  <si>
    <t>Ability to create standard reports</t>
  </si>
  <si>
    <t>WFM029</t>
  </si>
  <si>
    <t>View Standard Reports</t>
  </si>
  <si>
    <t>Ability to View standard reports.</t>
  </si>
  <si>
    <t>WFM030</t>
  </si>
  <si>
    <t>Delete Standard Reports</t>
  </si>
  <si>
    <t>Ability to delete standard reports.</t>
  </si>
  <si>
    <t xml:space="preserve">Role type =  Scheduler
Standard reports cannot be deleted. However, instances of standard reports can be deleted
</t>
  </si>
  <si>
    <t>WFM031</t>
  </si>
  <si>
    <t>Send Standard Reports to Those Without Verint Access</t>
  </si>
  <si>
    <t>Ability to send standard reports to those without Verint access.</t>
  </si>
  <si>
    <t>WFM032</t>
  </si>
  <si>
    <t>Ability to view standard reports.</t>
  </si>
  <si>
    <t>Role type =  Scheduler
Recommendation is to delete reports immediately if they are no longer going to be used.</t>
  </si>
  <si>
    <t>WFM033</t>
  </si>
  <si>
    <t>Generate Reports</t>
  </si>
  <si>
    <t>Ability to generate reports.</t>
  </si>
  <si>
    <t>Role type =  Scheduler 
There is no difference in creating a report and generating a report WFM028</t>
  </si>
  <si>
    <t>WFM034</t>
  </si>
  <si>
    <t>Modify Standard Report View</t>
  </si>
  <si>
    <t>Ability to modify standard report views.</t>
  </si>
  <si>
    <t>Can't modify standard report views
Only option is create report in different format  WFM036</t>
  </si>
  <si>
    <t>Standard reports are canned - cannot modify view</t>
  </si>
  <si>
    <t>WFM035</t>
  </si>
  <si>
    <t>Save Modified Report View</t>
  </si>
  <si>
    <t>Ability to save modified report view.</t>
  </si>
  <si>
    <t>Once a report has been run it's view only. Can't modify standard report views</t>
  </si>
  <si>
    <t>Cannot modify a report once it's been ran.</t>
  </si>
  <si>
    <t xml:space="preserve">Reports cannot be modified once they have been saved as an instance. 
</t>
  </si>
  <si>
    <t>WFM036</t>
  </si>
  <si>
    <t>Select Different Reporting Formats</t>
  </si>
  <si>
    <t>Ability to Select different reporting formats.</t>
  </si>
  <si>
    <t>WFM037</t>
  </si>
  <si>
    <t>Utilize Standards Naming Convention</t>
  </si>
  <si>
    <t>Ability to utilize standard naming conventions</t>
  </si>
  <si>
    <t>Role type =  Scheduler
No capabilities to restrict naming conventions</t>
  </si>
  <si>
    <t>WFM038</t>
  </si>
  <si>
    <t>WFM039</t>
  </si>
  <si>
    <t>Create Ad Hoc Reports</t>
  </si>
  <si>
    <t>Ability to create Ad Hoc reports.</t>
  </si>
  <si>
    <t>Role type = Ad Hoc Query Analyst
Ad Hoc Reporting is dependent upon Organizations WFM001 being created  and employees being entered into the User Management module</t>
  </si>
  <si>
    <t>WFM040</t>
  </si>
  <si>
    <t>Modify Ad Hoc Reports</t>
  </si>
  <si>
    <t>Ability to modify Ad Hoc reports.</t>
  </si>
  <si>
    <t>Role type = Ad Hoc Query Analyst</t>
  </si>
  <si>
    <t>WFM041</t>
  </si>
  <si>
    <t>Delete Ad Hoc Reports</t>
  </si>
  <si>
    <t>Ability to delete Ad Hoc reports.</t>
  </si>
  <si>
    <t>WFM042</t>
  </si>
  <si>
    <t>Restrict Access to Ad Hoc Reports</t>
  </si>
  <si>
    <t>Ability to restrict access to Ad Hoc reports.</t>
  </si>
  <si>
    <t>Role type = Administrator
There are two types of Ad Hoc access  - full access or view only access</t>
  </si>
  <si>
    <t>WFM043</t>
  </si>
  <si>
    <t>Export Ad Hoc Reports</t>
  </si>
  <si>
    <t>Ability to export Ad Hoc reports.</t>
  </si>
  <si>
    <t>WFM044</t>
  </si>
  <si>
    <t>Send Ad Hoc Reports to Those Without Verint Access</t>
  </si>
  <si>
    <t>Ability to send Ad Hoc reports to those without Verint access.</t>
  </si>
  <si>
    <t>Role type = Ad Hoc Query Analyst
Must have email account or access to share drive</t>
  </si>
  <si>
    <t>WFM045</t>
  </si>
  <si>
    <t>WFM046</t>
  </si>
  <si>
    <t>Easily create adhoc reports using administrator role</t>
  </si>
  <si>
    <t>Ability for administrative role to easily create ad hoc reports.</t>
  </si>
  <si>
    <t>Role = Administrator
Ad Hoc privileges must be enabled on the Administrator role</t>
  </si>
  <si>
    <t>WFM047</t>
  </si>
  <si>
    <t>WFM048</t>
  </si>
  <si>
    <t>Maintain Service Level Information</t>
  </si>
  <si>
    <t>Ability to maintain Service Level Information</t>
  </si>
  <si>
    <t>WFM049</t>
  </si>
  <si>
    <t>Modify Service Level Information</t>
  </si>
  <si>
    <t>Ability to modify Service Level Information</t>
  </si>
  <si>
    <t>WFM050</t>
  </si>
  <si>
    <t>Delete Service Level information</t>
  </si>
  <si>
    <t>Ability to delete Service Level Information</t>
  </si>
  <si>
    <t>Role type = Scheduler
WFM268 if using Campaign queues</t>
  </si>
  <si>
    <t>WFM051</t>
  </si>
  <si>
    <t>View Service Level information</t>
  </si>
  <si>
    <t>Ability to view Service Level Information</t>
  </si>
  <si>
    <t>Role type = Scheduler
View and Maintain is the same thing
WFM268 if using Campaign queues</t>
  </si>
  <si>
    <t>WFM052</t>
  </si>
  <si>
    <t>WFM053</t>
  </si>
  <si>
    <t>Associate intervals to Service Level Target</t>
  </si>
  <si>
    <t>Ability to associate Intervals to Service Level Target
I'm assuming you mean ability to view Service Level @ interval level with target assumed</t>
  </si>
  <si>
    <t>WFM054</t>
  </si>
  <si>
    <t>Capture intervals</t>
  </si>
  <si>
    <t>Ability to capture Intervals.</t>
  </si>
  <si>
    <t>Role type = Scheduler
All interval data is captured by the ACD and provided to Verint
WFM268 if using Campaign queues</t>
  </si>
  <si>
    <t>WFM055</t>
  </si>
  <si>
    <t>WFM056</t>
  </si>
  <si>
    <t>View percent of intervals over</t>
  </si>
  <si>
    <t>Ability to view percent of intervals over.</t>
  </si>
  <si>
    <t>Role type = Scheduler
There isn't a way to filter only the intervals over - unless you export to Excel and create your own view</t>
  </si>
  <si>
    <t>WFM057</t>
  </si>
  <si>
    <t>View percent of intervals under</t>
  </si>
  <si>
    <t>Ability to view percent of intervals under.</t>
  </si>
  <si>
    <t xml:space="preserve">Role type = Scheduler
There isn't a way to filter only the intervals under - unless you export to Excel and create your own view
</t>
  </si>
  <si>
    <t>WFM058</t>
  </si>
  <si>
    <t>Filter intervals by 30 minute period</t>
  </si>
  <si>
    <t>Ability to filter intervals by 30 minute time period.</t>
  </si>
  <si>
    <t>Not configurable in software  15 minute intervals only</t>
  </si>
  <si>
    <t>Not configurable in software</t>
  </si>
  <si>
    <t>WFM059</t>
  </si>
  <si>
    <t>WFM060</t>
  </si>
  <si>
    <t>Captuer Adherehence information</t>
  </si>
  <si>
    <t xml:space="preserve">Ability to capture Adherence Information.
</t>
  </si>
  <si>
    <t>WFM061</t>
  </si>
  <si>
    <t>Modify Adherence Information</t>
  </si>
  <si>
    <t xml:space="preserve">Ability to modify Adherence Information.
</t>
  </si>
  <si>
    <t>WFM062</t>
  </si>
  <si>
    <t>Sort real-time adherence data</t>
  </si>
  <si>
    <t xml:space="preserve">Ability to sort real-time adherence data.
</t>
  </si>
  <si>
    <t xml:space="preserve">Role =  Supervisor
Schedules must be created WFM090
 </t>
  </si>
  <si>
    <t>WFM063</t>
  </si>
  <si>
    <t>View Adherence informaiton</t>
  </si>
  <si>
    <t xml:space="preserve">Ability to view Adherence Information
</t>
  </si>
  <si>
    <t>WFM064</t>
  </si>
  <si>
    <t>View real-time Adherence data from any site</t>
  </si>
  <si>
    <t xml:space="preserve">Ability to view real-time Adherence data for any site.
</t>
  </si>
  <si>
    <t>WFM065</t>
  </si>
  <si>
    <t>WFM066</t>
  </si>
  <si>
    <t>Once enabled this automatically triggers once rules are activated. Agent's direct supervisor will be emailed each time the agent is out of adherence for the specified minutes
1. See Organizations on left and any existing alert rules on right
2. See Organizations on left
3. See alert rules availability
4. See Name field
5. See button to enable rule to begin sending emails once triggered
6. See dropdown with list of rules available - select Adherence
7. See email options or popup options
8. See e-mail/pop-up sent when agent is out of adherence by selected amount</t>
  </si>
  <si>
    <t>WFM067</t>
  </si>
  <si>
    <t>WFM068</t>
  </si>
  <si>
    <t>WFM069</t>
  </si>
  <si>
    <t>Modify data source</t>
  </si>
  <si>
    <t>Ability to modify data sources</t>
  </si>
  <si>
    <t>WFM070</t>
  </si>
  <si>
    <t>Delete data source</t>
  </si>
  <si>
    <t>Ability to delete data sources</t>
  </si>
  <si>
    <t>WFM071</t>
  </si>
  <si>
    <t>WFM072</t>
  </si>
  <si>
    <t>WFM073</t>
  </si>
  <si>
    <t>WFM074</t>
  </si>
  <si>
    <t>WFM076</t>
  </si>
  <si>
    <t>Create views of data</t>
  </si>
  <si>
    <t>Ability to create views of data</t>
  </si>
  <si>
    <t>Role =  Scheduler</t>
  </si>
  <si>
    <t>WFM077</t>
  </si>
  <si>
    <t>View data in hours format</t>
  </si>
  <si>
    <t>Ability to view data in hours format</t>
  </si>
  <si>
    <t>WFM078</t>
  </si>
  <si>
    <t>View data in minutes format</t>
  </si>
  <si>
    <t>Ability to view data in minutes format</t>
  </si>
  <si>
    <t>WFM079</t>
  </si>
  <si>
    <t>WFM080</t>
  </si>
  <si>
    <t>WFM081</t>
  </si>
  <si>
    <t>View data for various time periods</t>
  </si>
  <si>
    <t>Ability to view data for various time periods.</t>
  </si>
  <si>
    <t xml:space="preserve">Role =  Scheduler
</t>
  </si>
  <si>
    <t>WFM082</t>
  </si>
  <si>
    <t>View data for multiple time periods</t>
  </si>
  <si>
    <t>Ability to view data for multiple time periods</t>
  </si>
  <si>
    <t>WFM083</t>
  </si>
  <si>
    <t>View multiple day elements for trending</t>
  </si>
  <si>
    <t>Ability to view multiple data elements for trending</t>
  </si>
  <si>
    <t>WFM085</t>
  </si>
  <si>
    <t>WFM086</t>
  </si>
  <si>
    <t>Restrict view of activities.</t>
  </si>
  <si>
    <t>Ability to restrict view of activities.</t>
  </si>
  <si>
    <t>Role = Administrator</t>
  </si>
  <si>
    <t>WFM087</t>
  </si>
  <si>
    <t>WFM088</t>
  </si>
  <si>
    <t>Create Contact Center Schedules</t>
  </si>
  <si>
    <t>Ability to create Contact Center Schedules</t>
  </si>
  <si>
    <t>WFM089</t>
  </si>
  <si>
    <t>View Contact Center Schedules</t>
  </si>
  <si>
    <t>Ability to view Contact Center Schedules</t>
  </si>
  <si>
    <t>WFM090</t>
  </si>
  <si>
    <t>Modify Contact Center Schedules</t>
  </si>
  <si>
    <t>Ability to modify Contact Center Schedules</t>
  </si>
  <si>
    <t>WFM091</t>
  </si>
  <si>
    <t>Delete Contact Center Schedules</t>
  </si>
  <si>
    <t>Ability to delete Contact Center Schedules</t>
  </si>
  <si>
    <t>WFM092</t>
  </si>
  <si>
    <t>Assign Contact Center Schedules</t>
  </si>
  <si>
    <t>Ability to assign Contact Center Schedules.</t>
  </si>
  <si>
    <t>Role =  Supervisor
Schedules are automatically assigned based on work patterns</t>
  </si>
  <si>
    <t>No testing - unlike other WFM programs the employees are assigned work pattern(s) (shift templates) before the schedules are run</t>
  </si>
  <si>
    <t>After scheduler has generated the shifts it is not necessary to assign schedules.  Schedule assignment to individual agents are made based on assigned work pattern.</t>
  </si>
  <si>
    <t>WFM093</t>
  </si>
  <si>
    <t>Associate Contact Center Work Schedules in hierarchical structure</t>
  </si>
  <si>
    <t>Ability to associate Contact Center Work Schedules to hierarchical structure.</t>
  </si>
  <si>
    <t>Role =  Supervisor
Schedules are automatically assigned based work patterns and not hierarchy
WFM068</t>
  </si>
  <si>
    <t>Hierarchical Organizations are linked to a campaign - work pattern(s) are assigned to each employee, and not the hierarchical structure</t>
  </si>
  <si>
    <t>WFM094</t>
  </si>
  <si>
    <t>Consolidate Contact Center Work Schedules</t>
  </si>
  <si>
    <t>Ability to consolidate Contact Center Work Schedules.</t>
  </si>
  <si>
    <t>Role = Scheduler</t>
  </si>
  <si>
    <t>Schedules are grouped together based on their campaign.  The campaigns are created based on what organizations have been linked to that campaign</t>
  </si>
  <si>
    <t>Once schedules are created they cannot be grouped or moved into any other campaign</t>
  </si>
  <si>
    <t>WFM095</t>
  </si>
  <si>
    <t>Select which schedules are released to agents for viewing</t>
  </si>
  <si>
    <t>Ability to Select which schedules are released to agents for viewing.</t>
  </si>
  <si>
    <t>Exclude adherence</t>
  </si>
  <si>
    <t xml:space="preserve">Ability to exclude adherence. </t>
  </si>
  <si>
    <t>Schedule part-time employees</t>
  </si>
  <si>
    <t>Ability to schedule part-time employees</t>
  </si>
  <si>
    <t>Schedule full-time employees</t>
  </si>
  <si>
    <t>Ability to schedule full-time employees</t>
  </si>
  <si>
    <t>Schedule temporary employees.</t>
  </si>
  <si>
    <t>Ability to schedule temporary employees.</t>
  </si>
  <si>
    <t>WFM100</t>
  </si>
  <si>
    <t>WFM101</t>
  </si>
  <si>
    <t>Ability to apply future exceptions to the schedule before schedule generation.</t>
  </si>
  <si>
    <t xml:space="preserve">Role =  Scheduler. </t>
  </si>
  <si>
    <t xml:space="preserve">Creating future activities in a schedule before a campaign is created
1. See Campaign/No Campaign option - defaults to current week
2. See Week drop down to choose the week you want to add your activities
3. See list of all filters available
4. See list of all filtered employees
5. See highlighted employees schedule for chosen date
6. See Event Type in top left corner and drop down listing all calendar events available for use
7.  See Calendar Event as your Event Type and the list of calendar events available becomes available to the right of the Event Type
8.  See the drop down with the list of all calendar events available
9.  See Calendar Event screen
10. See dates to and from - activity chosen at the Event Type screen should be defaulted.  If necessary you can change Activity choose the dropdown in the Activity box
11.See Must occur during shift or can 
occur any time
12. See attendees list and choose  employees in Selection pane with current employee filter and put a check box in each employee to add this calendar event too
13. See Conflict box stating employee doesn't have a schedule on those dates
14. See new activity added to employee calendar
</t>
  </si>
  <si>
    <t>WFM102</t>
  </si>
  <si>
    <t>Contact Center schedules reflect down to the minute</t>
  </si>
  <si>
    <t>Ability for Contact Center Schedules to reflect down to the minute.</t>
  </si>
  <si>
    <t>WFM103</t>
  </si>
  <si>
    <t>WFM104</t>
  </si>
  <si>
    <t>Edit schedules with drag-and-drop function</t>
  </si>
  <si>
    <t>Ability to edit schedules with drag-and-drop functionality.</t>
  </si>
  <si>
    <t>WFM105</t>
  </si>
  <si>
    <t>Create user-defined fields for collecting data and sorting</t>
  </si>
  <si>
    <t>Ability to create user-defined fields for collecting data and sorting.</t>
  </si>
  <si>
    <t>WFM106</t>
  </si>
  <si>
    <t>View agent's schedule by date range</t>
  </si>
  <si>
    <t>Ability to view an agent's schedule by date range.</t>
  </si>
  <si>
    <t>Role =  Supervisor</t>
  </si>
  <si>
    <t>WFM107</t>
  </si>
  <si>
    <t>WFM108</t>
  </si>
  <si>
    <t>WFM109</t>
  </si>
  <si>
    <t>View processing status during scheduling</t>
  </si>
  <si>
    <t>Ability to view processing status.</t>
  </si>
  <si>
    <t>WFM110</t>
  </si>
  <si>
    <t>Cancel a generated scheduling process</t>
  </si>
  <si>
    <t>Ability to cancel a generated process.</t>
  </si>
  <si>
    <t>WFM111</t>
  </si>
  <si>
    <t>Ability to support web-enabled access to WFM</t>
  </si>
  <si>
    <t>Role =  Administrator</t>
  </si>
  <si>
    <t>WFM112</t>
  </si>
  <si>
    <t>View WFM thru the web</t>
  </si>
  <si>
    <t>Ability to view WFM thru the web.</t>
  </si>
  <si>
    <t>Role - Agent</t>
  </si>
  <si>
    <t>1. Open Internet Explorer
2. Enter URL in address line</t>
  </si>
  <si>
    <t>WFM113</t>
  </si>
  <si>
    <t>WFM115</t>
  </si>
  <si>
    <t>WFM116</t>
  </si>
  <si>
    <t>WFM117</t>
  </si>
  <si>
    <t>WFM118</t>
  </si>
  <si>
    <t>WFM119</t>
  </si>
  <si>
    <t>WFM120</t>
  </si>
  <si>
    <t>WFM121</t>
  </si>
  <si>
    <t>WFM122</t>
  </si>
  <si>
    <t>WFM123</t>
  </si>
  <si>
    <t>WFM124</t>
  </si>
  <si>
    <t>Create open work schedules (tours)</t>
  </si>
  <si>
    <t>Ability to create open work schedules (tours)</t>
  </si>
  <si>
    <t>WFM125</t>
  </si>
  <si>
    <t>Create rotating work schedules (tours)</t>
  </si>
  <si>
    <t>Ability to create rotating work schedules (tours)</t>
  </si>
  <si>
    <t>WFM126</t>
  </si>
  <si>
    <t>Automate work schedule bidding (shift bidding)</t>
  </si>
  <si>
    <t>Ability to automate work schedule bidding (tour bidding)</t>
  </si>
  <si>
    <t>WFM127</t>
  </si>
  <si>
    <t>Automate the process of managing fair schedule assignment</t>
  </si>
  <si>
    <t>Ability to automate the process of managing fair schedule assignment</t>
  </si>
  <si>
    <t>WFM128</t>
  </si>
  <si>
    <t xml:space="preserve">Ability to view agent trades </t>
  </si>
  <si>
    <t>Role = Supervisor</t>
  </si>
  <si>
    <t>WFM129</t>
  </si>
  <si>
    <t>Notify agents of status of schedule requests</t>
  </si>
  <si>
    <t>Ability to notify agent of status of schedule requests.</t>
  </si>
  <si>
    <t>WFM130</t>
  </si>
  <si>
    <t>View agent trades by agent</t>
  </si>
  <si>
    <t>Ability to view agent trades by agent</t>
  </si>
  <si>
    <t>WFM131</t>
  </si>
  <si>
    <t>View agent trades by group</t>
  </si>
  <si>
    <t>Ability to view agent trades by group</t>
  </si>
  <si>
    <t>WFM132</t>
  </si>
  <si>
    <t xml:space="preserve">Ability for employees to automatically trade schedules </t>
  </si>
  <si>
    <t>Role = Agent</t>
  </si>
  <si>
    <t>WFM133</t>
  </si>
  <si>
    <t>WFM134</t>
  </si>
  <si>
    <t>Ability to offer overtime.</t>
  </si>
  <si>
    <t>WFM135</t>
  </si>
  <si>
    <t>Real-time schedule change notifications</t>
  </si>
  <si>
    <t>Ability for real-time schedule change notifications.</t>
  </si>
  <si>
    <t>WFM136</t>
  </si>
  <si>
    <t>WFM137</t>
  </si>
  <si>
    <t>Retain Contact Center Schedule History Intervals</t>
  </si>
  <si>
    <t>Ability to retain Contact Center Schedule History in Intervals</t>
  </si>
  <si>
    <t>Role = Administrator
Must have privileges on  WFO Framework database</t>
  </si>
  <si>
    <t xml:space="preserve">1. See option for purging data 
2. See choice for how long you want to retain
3. See the number you typed as time data will be retained
</t>
  </si>
  <si>
    <t>WFM138</t>
  </si>
  <si>
    <t>WFM139</t>
  </si>
  <si>
    <t>WFM140</t>
  </si>
  <si>
    <t>WFM141</t>
  </si>
  <si>
    <t>WFM142</t>
  </si>
  <si>
    <t>WFM143</t>
  </si>
  <si>
    <t>WFM144</t>
  </si>
  <si>
    <t>WFM145</t>
  </si>
  <si>
    <t>WFM146</t>
  </si>
  <si>
    <t>WFM147</t>
  </si>
  <si>
    <t>WFM150</t>
  </si>
  <si>
    <t>WFM151</t>
  </si>
  <si>
    <t>WFM152</t>
  </si>
  <si>
    <t>WFM153</t>
  </si>
  <si>
    <t>Ability to maintain agent (call rep) requirements</t>
  </si>
  <si>
    <t>WFM154</t>
  </si>
  <si>
    <t>Associate call rep to call types they are skilled for</t>
  </si>
  <si>
    <t>Ability to associate call rep to call type's) they're skilled for.</t>
  </si>
  <si>
    <t>WFM155</t>
  </si>
  <si>
    <t>Associate call rep to multiple skills based on call types</t>
  </si>
  <si>
    <t>Ability to associate call rep to multiple skills based on call types</t>
  </si>
  <si>
    <t>Maintain intraday data</t>
  </si>
  <si>
    <t>Ability to maintain intraday data.</t>
  </si>
  <si>
    <t>WFM157</t>
  </si>
  <si>
    <t>Capture intraday data</t>
  </si>
  <si>
    <t>WFM158</t>
  </si>
  <si>
    <t>View intraday data</t>
  </si>
  <si>
    <t>Ability to view intraday data.</t>
  </si>
  <si>
    <t>WFM159</t>
  </si>
  <si>
    <t>Indicate when intraday data falls outside an acceptable rand</t>
  </si>
  <si>
    <t>Ability to indicate when intraday data falls outside an acceptable range.</t>
  </si>
  <si>
    <t>WFM160</t>
  </si>
  <si>
    <t>Capture intraday data by call type</t>
  </si>
  <si>
    <t>Ability to capture intraday data by call type.</t>
  </si>
  <si>
    <t>WFM161</t>
  </si>
  <si>
    <t>Capture intraday data for multiple call types</t>
  </si>
  <si>
    <t>Ability to capture intraday data for multiple call types.</t>
  </si>
  <si>
    <t>WFM162</t>
  </si>
  <si>
    <t>Track intraday activity by agent across multiple time zones</t>
  </si>
  <si>
    <t>Ability to track intraday activity by agent across multiple time zones.</t>
  </si>
  <si>
    <t>Track intraday activity across multiple time zones.
1. See "User Preferences" dialogue box displayed.
2. See the Time Zone shift to represent the new Time Zone chosen.
3. See data now displayed in new Time Zone.</t>
  </si>
  <si>
    <t>WFM163</t>
  </si>
  <si>
    <t>Ability to maintain Forecast Information</t>
  </si>
  <si>
    <t>WFM164</t>
  </si>
  <si>
    <t>Capture Forecast information</t>
  </si>
  <si>
    <t>Ability to capture Forecast Information</t>
  </si>
  <si>
    <t>WFM165</t>
  </si>
  <si>
    <t>View Forecast information</t>
  </si>
  <si>
    <t>Ability to view Forecast Information</t>
  </si>
  <si>
    <t>WFM166</t>
  </si>
  <si>
    <t>Modify Forecast information</t>
  </si>
  <si>
    <t>Ability to modify Forecast Information</t>
  </si>
  <si>
    <t>WFM167</t>
  </si>
  <si>
    <t>Delete Forecast information</t>
  </si>
  <si>
    <t>Ability to delete Forecast Information</t>
  </si>
  <si>
    <t>WFM168</t>
  </si>
  <si>
    <t>Retain Forecast information</t>
  </si>
  <si>
    <t>Ability to retain Forecast Information</t>
  </si>
  <si>
    <t>WFM169</t>
  </si>
  <si>
    <t>Associate Contact Center Skills to call reps</t>
  </si>
  <si>
    <t>Ability to associate Contact Center Skills to call reps.</t>
  </si>
  <si>
    <t xml:space="preserve">Associate Contact Center Skills to reps.
1. See Java applet loading
2. See list of Agents in Selection Pane                                                              
3. Select Agent on the left                                                               
4. See “Skill Assignment” Screen populate for selected Agent
5. See Skills selected populate for selected Agent
6. See information saved to Agent
</t>
  </si>
  <si>
    <t>WFM170</t>
  </si>
  <si>
    <t>Associate call rep skills and forecasting</t>
  </si>
  <si>
    <t>Ability to associate call rep skills and forecasting.</t>
  </si>
  <si>
    <t>WFM171</t>
  </si>
  <si>
    <t>Identify skill shortfalls as part of the forecasting process</t>
  </si>
  <si>
    <t>Ability to identify skill shortfalls as part of the forecasting process</t>
  </si>
  <si>
    <t xml:space="preserve">Identify gaps by Skill, by interval.
1. See the Java applet loading 
2. See a list of Work Queues appear for the given Campaign selected within the Selection Pane.
3. See the deviations between requirement and actual for each Queue selected
</t>
  </si>
  <si>
    <t>WFM172</t>
  </si>
  <si>
    <t>WFM173</t>
  </si>
  <si>
    <t>WFM174</t>
  </si>
  <si>
    <t>WFM175</t>
  </si>
  <si>
    <t>Ability to automatically re-forecast.</t>
  </si>
  <si>
    <t xml:space="preserve">Reforecasting for current period.      </t>
  </si>
  <si>
    <t>WFM176</t>
  </si>
  <si>
    <t xml:space="preserve">Role = Scheduler
</t>
  </si>
  <si>
    <t>WFM177</t>
  </si>
  <si>
    <t>WFM178</t>
  </si>
  <si>
    <t>Ability to allow users to define forecasting criteria.</t>
  </si>
  <si>
    <t>Define forecasting criteria.</t>
  </si>
  <si>
    <t>WFM179</t>
  </si>
  <si>
    <t>Allow user to define weightings to historical data</t>
  </si>
  <si>
    <t>Ability to allow user to define weightings to historical data.</t>
  </si>
  <si>
    <t>WFM180</t>
  </si>
  <si>
    <t>Modify forecasting history</t>
  </si>
  <si>
    <t>Ability to modify forecasting history.</t>
  </si>
  <si>
    <t>WFM181</t>
  </si>
  <si>
    <t>WFM182</t>
  </si>
  <si>
    <t>WFM183</t>
  </si>
  <si>
    <t>WFM184</t>
  </si>
  <si>
    <t>Integrate shrinkage into forecasting</t>
  </si>
  <si>
    <t>Ability to integrate shrinkage into forecasting.</t>
  </si>
  <si>
    <t xml:space="preserve">Input Shrinkage Values into forecast.
1. See the Java applet loading
2. See the Shrinkage Percentage Values for each day of the week appear within the Working Pane
3. See the Shrinkage Percentage screen adjust to accept either Daily or Hourly values based on your selection
4. See Shrinkage Percentage values saved
</t>
  </si>
  <si>
    <t>WFM185</t>
  </si>
  <si>
    <t>Maintain Simulated Forcast</t>
  </si>
  <si>
    <t>Ability to maintain simulation forecasting</t>
  </si>
  <si>
    <t>WFM186</t>
  </si>
  <si>
    <t>Create a simulated forecast</t>
  </si>
  <si>
    <t>Ability to create a simulated forecast</t>
  </si>
  <si>
    <t>WFM187</t>
  </si>
  <si>
    <t>View a simulated forecast</t>
  </si>
  <si>
    <t>Ability to view a simulated forecast</t>
  </si>
  <si>
    <t>WFM188</t>
  </si>
  <si>
    <t>Modify a simulated forecast</t>
  </si>
  <si>
    <t>Ability to modify a simulated forecast</t>
  </si>
  <si>
    <t>WFM189</t>
  </si>
  <si>
    <t>Delete a simulated forecast</t>
  </si>
  <si>
    <t>Ability to delete a simulated forecast.</t>
  </si>
  <si>
    <t>WFM190</t>
  </si>
  <si>
    <t>WFM268</t>
  </si>
  <si>
    <t>WFM191</t>
  </si>
  <si>
    <t>WFM192</t>
  </si>
  <si>
    <t>WFM193</t>
  </si>
  <si>
    <t>Associate ACD routing and Agent requirements</t>
  </si>
  <si>
    <t>Ability to associate ACD routing and Agent requirements  For a multi skill environment and we want to see the agent reqs by skill.</t>
  </si>
  <si>
    <t>WFM194</t>
  </si>
  <si>
    <t>Maintain peak staffing requirements</t>
  </si>
  <si>
    <t>Ability to maintain peak staffing requirements</t>
  </si>
  <si>
    <t>WFM195</t>
  </si>
  <si>
    <t>Determine peak staffing requirements</t>
  </si>
  <si>
    <t>Ability to determine peak staffing requirements</t>
  </si>
  <si>
    <t>1. See requirements module
2. See staffing requirements</t>
  </si>
  <si>
    <t>WFM196</t>
  </si>
  <si>
    <t>Determine peak staffing requirements for a specific month</t>
  </si>
  <si>
    <t>Ability to determine peak staffing requirements for a specific month.</t>
  </si>
  <si>
    <t>WFM197</t>
  </si>
  <si>
    <t>Determine peak staffing requirements for a specific day</t>
  </si>
  <si>
    <t>Ability to determine peak staffing requirements for a specific day.</t>
  </si>
  <si>
    <t>WFM198</t>
  </si>
  <si>
    <t>Maintain demand</t>
  </si>
  <si>
    <t>Ability to maintain demand</t>
  </si>
  <si>
    <t>WFM199</t>
  </si>
  <si>
    <t>Determine demand</t>
  </si>
  <si>
    <t xml:space="preserve">Ability to determine demand  </t>
  </si>
  <si>
    <t>WFM200</t>
  </si>
  <si>
    <t>Determine seasonal demand</t>
  </si>
  <si>
    <t>Ability to determine seasonal demand</t>
  </si>
  <si>
    <t>WFM201</t>
  </si>
  <si>
    <t>Determine week of month demand</t>
  </si>
  <si>
    <t>Ability to determine week of month demand</t>
  </si>
  <si>
    <t>WFM202</t>
  </si>
  <si>
    <t>WFM203</t>
  </si>
  <si>
    <t>Determine demand for special marketing promotions</t>
  </si>
  <si>
    <t>Ability to determine demand for special marketing promotions.</t>
  </si>
  <si>
    <t>WFM204</t>
  </si>
  <si>
    <t>Determine demand due to billing cycle influences</t>
  </si>
  <si>
    <t>Ability to determine demand due to billing cycle influences.</t>
  </si>
  <si>
    <t>WFM205</t>
  </si>
  <si>
    <t>WFM206</t>
  </si>
  <si>
    <t>Associate Forecast information to hierarchical structure</t>
  </si>
  <si>
    <t>Ability to associate Forecast Information to hierarchical structure.</t>
  </si>
  <si>
    <t>WFM207</t>
  </si>
  <si>
    <t>WFM208</t>
  </si>
  <si>
    <t>WFM209</t>
  </si>
  <si>
    <t>Support all time zones</t>
  </si>
  <si>
    <t>Ability to support all time zones.</t>
  </si>
  <si>
    <t>WFM210</t>
  </si>
  <si>
    <t>Support all daylight saving time rules</t>
  </si>
  <si>
    <t>Ability to support all daylight savings time rules.</t>
  </si>
  <si>
    <t>WFM211</t>
  </si>
  <si>
    <t>View information in local time</t>
  </si>
  <si>
    <t>Ability to view information in local time.</t>
  </si>
  <si>
    <t>All user roles</t>
  </si>
  <si>
    <t>WFM212</t>
  </si>
  <si>
    <t>WFM213</t>
  </si>
  <si>
    <t>Capture forecast accurate information</t>
  </si>
  <si>
    <t>Ability to capture Forecast Accuracy Information</t>
  </si>
  <si>
    <t>WFM214</t>
  </si>
  <si>
    <t>WFM215</t>
  </si>
  <si>
    <t>Modify forecast accuracy information</t>
  </si>
  <si>
    <t>Ability to modify Forecast Accuracy Information</t>
  </si>
  <si>
    <t>1. See available options   
2. See Pulse          
3.  See Edit view dialog page       
4. See list of available statistics and make a choice        
5. View is Editable</t>
  </si>
  <si>
    <t>WFM216</t>
  </si>
  <si>
    <t>Delete forecast accuracy information</t>
  </si>
  <si>
    <t>Ability to delete Forecast Accuracy Information</t>
  </si>
  <si>
    <t>1. See available options   
2. See Pulse          
3.  See Edit view dialog page       
4. See list of available statistics and make a choice        
5.View is Deleted</t>
  </si>
  <si>
    <t>WFM218</t>
  </si>
  <si>
    <t>Report on skill-based information</t>
  </si>
  <si>
    <t>Ability to report on skill-based information.</t>
  </si>
  <si>
    <t>WFM219</t>
  </si>
  <si>
    <t>WFM220</t>
  </si>
  <si>
    <t>Create scheduled activities</t>
  </si>
  <si>
    <t xml:space="preserve">Ability to create scheduled activities </t>
  </si>
  <si>
    <t xml:space="preserve"> Modify scheduled activities</t>
  </si>
  <si>
    <t>Ability to modify scheduled activities</t>
  </si>
  <si>
    <t>Assign scheduled activities</t>
  </si>
  <si>
    <t>Ability to assign scheduled activities</t>
  </si>
  <si>
    <t>WFM225</t>
  </si>
  <si>
    <t>Associate scheduled activities with role</t>
  </si>
  <si>
    <t>Ability to associate scheduled activities with role.</t>
  </si>
  <si>
    <t>Prioritize preferences</t>
  </si>
  <si>
    <t>Ability to prioritize preferences.</t>
  </si>
  <si>
    <t>Role = Scheduler
The test case should be executed prior to publishing the schedule.</t>
  </si>
  <si>
    <t>Ability to assign reminders to activities.</t>
  </si>
  <si>
    <t>Automatically assign scheduled activities</t>
  </si>
  <si>
    <t>Ability to automatically assign scheduled activities.</t>
  </si>
  <si>
    <t xml:space="preserve">1. Go to Forecasting &amp; Scheduling      
2. Select  Calendar 
3.  Select Campaign    
4. Select Agent on the left              
5. Click the view button.      
6. Right click on the schedule       
7. Select option new and create floating  event.      
8. Populate your choices    
9. Run the scheduling engine to automatically place that activity at the most appropriate time slot </t>
  </si>
  <si>
    <t xml:space="preserve">1. See choice for calendar      
2. See choice for campaign        
3.  See agents         
4. See view button    
5. See schedule on the right    
6. See option for new 
7. See dialog page       
8. see your choices       
 9. See scheduler place activities appropriately                                                                                       </t>
  </si>
  <si>
    <t>Allow break periods</t>
  </si>
  <si>
    <t>Ability to allow break periods.</t>
  </si>
  <si>
    <t>Prevent break periods from being scheduled too closely together</t>
  </si>
  <si>
    <t>Ability to prevent breaks from being scheduled too closely together.</t>
  </si>
  <si>
    <t>Allow agents to prioritize their day off preferences</t>
  </si>
  <si>
    <t>Ability to allow agents to prioritize their day off preferences.</t>
  </si>
  <si>
    <t>Use employee preferences to create a schedule</t>
  </si>
  <si>
    <t>Ability to use employee preferences to create a schedule</t>
  </si>
  <si>
    <t>Calculate vacation information</t>
  </si>
  <si>
    <t>Ability to calculate vacation information.</t>
  </si>
  <si>
    <t>Carry-over vacation accrual</t>
  </si>
  <si>
    <t>Ability to carry-over vacation accrual.</t>
  </si>
  <si>
    <t xml:space="preserve">1. See Employee module  
2. See Time Off  
3.  See Agents              
4. See Carry over column      
5. See your choices                                                                                                                                                                                                                                                                                                                                                                                                                                                                                                                                                                                                                                                                                                                                              </t>
  </si>
  <si>
    <t>Plan vacation</t>
  </si>
  <si>
    <t>Ability to plan vacation.</t>
  </si>
  <si>
    <t xml:space="preserve">1. See calendar module     
2. See calendar  tab       
3.  See employees         
4. See schedule run icon at the top    
5. See your choices          
6. Scheduling engine will take preferences into consideration                                                                                                                                                                                                                                                                                                                                                                                                                                                                                                                                                                                                                      </t>
  </si>
  <si>
    <t>Track vacation information</t>
  </si>
  <si>
    <t>Ability to track vacation information.</t>
  </si>
  <si>
    <t xml:space="preserve">1. See Employee module     
2. See Time off     
3.  See agents      
4. See schedule run icon at the top  
5. See time off balances                                                                                                                                                                                                                                                                                                                                                                                                                                                                                                                                                                                                                     </t>
  </si>
  <si>
    <t>Allow agents to access their individual vacation information</t>
  </si>
  <si>
    <t>Ability to allow agents to access their individual vacation information.</t>
  </si>
  <si>
    <t>WFM244</t>
  </si>
  <si>
    <t>Schedule vacation</t>
  </si>
  <si>
    <t>Ability to schedule vacation.</t>
  </si>
  <si>
    <t xml:space="preserve">1. See calendar module    
2. See  agents on the left       
3.  See agents in that campaign    
4. See schedule for that agent on the right     
5. Add time off    
6. See time off created                                                                                                                                                                                                                                                                                                                                                                                                                                                                                                                                                                                                                  </t>
  </si>
  <si>
    <t>Modify vacation information</t>
  </si>
  <si>
    <t>Ability to modify vacation information.</t>
  </si>
  <si>
    <t>Assign time allotments by vacation group to automatic scheduling</t>
  </si>
  <si>
    <t>Ability to assign time allotments by vacation group to automatic scheduling.</t>
  </si>
  <si>
    <t xml:space="preserve">1. See request management module    
2. See  organizations on the left    
3.  See time off option      
4. See create button    
5. See time off  pool created                                                                                                                                                                                                                                                                                                                                                                                                                                                                                                                                                                                                                  </t>
  </si>
  <si>
    <t>Associate vacation information with agent</t>
  </si>
  <si>
    <t>Ability to associate vacation information with agent.</t>
  </si>
  <si>
    <t>Notify agents of status of vacation requests</t>
  </si>
  <si>
    <t>Ability to notify agent of status of vacation requests.</t>
  </si>
  <si>
    <t>Assign vacation groups to agents</t>
  </si>
  <si>
    <t>Ability to assign vacation groups to agents.</t>
  </si>
  <si>
    <t>1. Select User Management
2. Select Employees
3. Select Time Off
4. Select Agents on the left you want to modify (Can use filter)
5. Select View
6. Select Edit Time Off Pool
7. Select Save</t>
  </si>
  <si>
    <t>1. See User Management
2. See Employees Section
3. See Time Off Module
4. See Agents on left of screen
5. See the Agents selected on left in the view pane
6. See possible agent time off pools
7. See changes are saved</t>
  </si>
  <si>
    <t>View vacation information for a vacation group</t>
  </si>
  <si>
    <t>Ability to view vacation information for a vacation group.</t>
  </si>
  <si>
    <t>1. Select My Home
2. Select My Requests
3. Select My Time Off Calendar</t>
  </si>
  <si>
    <t>1. See My Home
2. See My Requests
3. See Calendar</t>
  </si>
  <si>
    <t>Modify vacation information for a vacation group</t>
  </si>
  <si>
    <t>Ability to modify vacation information for a vacation group.</t>
  </si>
  <si>
    <t>1. Select Organizational Management
2. Select Request Management
3. Select Time Off Pools
4. Select a Time Off Pool
5. Select Edit</t>
  </si>
  <si>
    <t>1. See Organizational Management
2. See Request Mangagment
3. See Time Off Pools Displayed per organization
4. See Time Off Pool highlighted
5. Edit screen appears</t>
  </si>
  <si>
    <t>Utilize a waitlist</t>
  </si>
  <si>
    <t>Ability to utilize a waitlist.</t>
  </si>
  <si>
    <t>1. Select Organizational Management
2. Select Request Management
3. Select Time Off Pools
4. Select a Time Off Pool
5. Select Edit
6. Enable waitlist
7. Select Save</t>
  </si>
  <si>
    <t xml:space="preserve">1. See Organizational Management
2. See Request Mangagment
3. See Time Off Pools Displayed per organization
4. See Time Off Pool highlighted
5. Edit screen appears
6. Enable waitlist button selected
</t>
  </si>
  <si>
    <t>View summary of the ACD agent states</t>
  </si>
  <si>
    <t>Ability to view summary of the ACD agent states.</t>
  </si>
  <si>
    <t>Capture Service Level information for multi-channel</t>
  </si>
  <si>
    <t>Ability to capture Service Level Information for multi-channel</t>
  </si>
  <si>
    <t xml:space="preserve">1. See  Adherence module         
2. See  day details   
3.  See agents        
4. See details for agent selected  
5. View details for that date      
6. Verify ability to Create view     
7. Verify ability to save view       
8. See your view  in the view list                                                                                                                                                                                                                                                                                                                                                                                                                                                                                                                                                                                                                                                                                                                                                      </t>
  </si>
  <si>
    <t>Offer multiple service level/response time goals for multi-channel</t>
  </si>
  <si>
    <t>Ability to offer multiple service level/response time goals for multi-channel.</t>
  </si>
  <si>
    <t xml:space="preserve">1. See  Goals module  
2. See  service level module      
3.  See media pull down menu   
4. See details for media selected       
5. Verify ability to type service goals     
6. See service goal for all media                                                                                                                                                                                                                                                                                                                                                                                                                                                                                                                                                                                                                                                                                                                                                                                                                                                                                                                                           </t>
  </si>
  <si>
    <t>Map activities for adherence</t>
  </si>
  <si>
    <t>Ability to map activities for adherence</t>
  </si>
  <si>
    <t xml:space="preserve">Organization Management
1. Select Activities
2. Select Adherence Mapping
3. Select Organization
4. Select Activity on the scheduled activity column
5. Select edit adherence mapping button
6. Select Available Activity(is) and move to Adhering Actual activities box
7. Save
</t>
  </si>
  <si>
    <t>Map activities for adherence
1. See Activities tabs
2. See Organizations in selection pane, see Scheduled Activities list in working pane
3. See Scheduled Activities for selected organization
4. See Schedule Activity highlighted
5. See Adherence Mapping dialog box
6. See Activities mapped to Scheduled Activities
7. See list of Scheduled Activity list with mapped Adhering Actual Activity(is)</t>
  </si>
  <si>
    <t>Create work patterns for scheduling</t>
  </si>
  <si>
    <t>Ability to create work patterns for scheduling</t>
  </si>
  <si>
    <t>Create a date specific campaign</t>
  </si>
  <si>
    <t>Ability to create a date specific campaign</t>
  </si>
  <si>
    <t>Role = Any role
System should be a PCI complianced</t>
  </si>
  <si>
    <t>1. Login to Verint 
2. Maintain the session of the application for 15 minutes without performing any activity.</t>
  </si>
  <si>
    <t>Verify whether the application session timesout after 15 minutes of inactivity</t>
  </si>
  <si>
    <t>Ability to send Pop Up Messages</t>
  </si>
  <si>
    <t>Send Pop Up Message</t>
  </si>
  <si>
    <t>Role = Any Role with Pop Up Client Access</t>
  </si>
  <si>
    <t>1) Login to Verint
2) Select Send a Message at the stop of the screen
3)  Enter message criteria
4)  Select person or group that message will go to
5)  Select "Send Pop-Up Message"</t>
  </si>
  <si>
    <t>Verify if the pop up client is installed on all workstations that you want this functionality on.</t>
  </si>
  <si>
    <t>Ability to receive a pop up message</t>
  </si>
  <si>
    <t>Receive Pop Up Message</t>
  </si>
  <si>
    <t>Role = Any role</t>
  </si>
  <si>
    <t>1)  See message flash at bottom right of desktop
2)  Click on the Pop Up Client
3)  Select Message that needs to be reviewed</t>
  </si>
  <si>
    <t>Determine time taken to load Calender page in F&amp;S</t>
  </si>
  <si>
    <t xml:space="preserve">Determine Server response time to navigate to Calendar page after clicking on calendar in F&amp;S. </t>
  </si>
  <si>
    <t>1) Select Forcasting and Scheduling.
2) Select Calendar and Calendar.
3) Start measuring time to load Calendar page.</t>
  </si>
  <si>
    <t>1) User should select Forcasting and Scheduling.
2) User should select calendar and calendar.
3) User should start measuring time to load Calendar page.
4) Calendar page should be loading soon within 2, 3 secs.</t>
  </si>
  <si>
    <t>Determine time taken to load Pulse page in Tracking</t>
  </si>
  <si>
    <t xml:space="preserve">Determine Server response time to navigate to Pulse page after clicking on Pulse in Tracking. </t>
  </si>
  <si>
    <t>1) Select Tracking and Pulse.
2) Select Pulse.
3) Start measuring time to load Calendar page.</t>
  </si>
  <si>
    <t>1) User should select Tracking and Pulse.
2) User should select Pulse.
3) User should start measuring time to load Pulse page.
4) Pulse page should be loading soon within maximum 2, 3 secs.</t>
  </si>
  <si>
    <t>DPA01</t>
  </si>
  <si>
    <t>Ability to add triggers</t>
  </si>
  <si>
    <t>To add triggers</t>
  </si>
  <si>
    <t>Launch DPA  as Adminstrator</t>
  </si>
  <si>
    <t>1. Launch(Login to) DPA.
2.In Adminstration Tab, Select Triggers.
3.Click Add new screen  on the mainTriggers Screen.
4.Run Popup will appear.Then Click Run.
5.You will see Dpa validator utility.
6.Press Capture button in DPA Validator.
7.Click the window you want to capture.
example Calculator
8.Click any values in the
Calculator.
9.In the DPA validator window, enter any name in Friendly screen Name.
10.Click Upload Server.
11.DPA Validator popup appears stating upload successful.Click Yes button in DPA Validator Popup.
12.Click the Captured trigger.
13.Fill all the details.
14.Under Select Criteria, click the button inside the available screen controls and  enter values for event and value.
15.Click Save.
16.Click ActivateTrigger</t>
  </si>
  <si>
    <t>1.  Desktop and Process Analytics Application should appear.
2.The main Triggers screen should appear.
3. Run utility Prompet.
4. Click Run button should be appear.
5. DPA Validator utility should appear.
6. you should be prompted to capture a screen.
7. Calculator screen should be captured.
8.see the selected values in the calculator are captured in the
DPA Validator Captured screen..
9.Should be able enter values in Friendly Screen
Name.
10. DPA Validator popup should be displayed.
11.Triggers page should appear.
12.Trigger details should be displayed.
13.You should be able enter the name and other details of the trigger.
14. You should be able enter values.
15.  Triggers page should appear.
16.Trigger version should be  Updated.</t>
  </si>
  <si>
    <t>DPA02</t>
  </si>
  <si>
    <t>Ability to modify triggers</t>
  </si>
  <si>
    <t>To modify triggers</t>
  </si>
  <si>
    <t>1. Launch(Login to) DPA.
2.Go to Screen content Triggers under Adminstration in  Desktop and Process Analytics Application.
3. Modify the screen content trigger Description in Trigger Description.
4.  Modify by changing Trigger
properties or selected criteria.
5.Press Save.
6.Press Activate button.</t>
  </si>
  <si>
    <t xml:space="preserve">1.  Desktop and Process Analytics Application should appear.
2.The content Triggers should appear.
3.You should be able to modify Trigger description.
4. you should be able to modify the Trigger properties and selected criteria.
5. Screen content Triggers page should appear.
6. Trigger  version should be updated. </t>
  </si>
  <si>
    <t>DPA03</t>
  </si>
  <si>
    <t>Ability to view triggers.</t>
  </si>
  <si>
    <t>To view triggers</t>
  </si>
  <si>
    <t>DPA04</t>
  </si>
  <si>
    <t>Ability to delete triggers</t>
  </si>
  <si>
    <t>To delete triggers</t>
  </si>
  <si>
    <t>1. Launch(Login to) DPA.
2.Click Triggers under Adminstration.
3.Select the name of the Trigger under Trigger screen name.
4.Click the Trash Symbol to delete the Triggers.
5. Click OK.
6.Click Activate changes.</t>
  </si>
  <si>
    <t>1.   Desktop and Process Analytics Application should appear.
2.Triggers should appear.
3.On selecting Trigger, Trigger Should be highlighted.
4.Delete popup message should appear.
5. You should be able to delete the Trigger.
6. The deleted Trigger should not be available in the triggers list  .</t>
  </si>
  <si>
    <t>DPA05</t>
  </si>
  <si>
    <t>Ability to fire triggers on button click</t>
  </si>
  <si>
    <t>To fire triggers on button click</t>
  </si>
  <si>
    <t>DPA10</t>
  </si>
  <si>
    <t>DPA11</t>
  </si>
  <si>
    <t>DPA12</t>
  </si>
  <si>
    <t>DPA17</t>
  </si>
  <si>
    <t>DPA18</t>
  </si>
  <si>
    <t>DPA19</t>
  </si>
  <si>
    <t>DPA20</t>
  </si>
  <si>
    <t>DPA21</t>
  </si>
  <si>
    <t>DPA22</t>
  </si>
  <si>
    <t>DPA32</t>
  </si>
  <si>
    <t>DPA33</t>
  </si>
  <si>
    <t>DPA34</t>
  </si>
  <si>
    <t>DPA35</t>
  </si>
  <si>
    <t>DPA39</t>
  </si>
  <si>
    <t>DPA40</t>
  </si>
  <si>
    <t>Ability to Check the Trigger Version</t>
  </si>
  <si>
    <t>DPA41</t>
  </si>
  <si>
    <t>DPA42</t>
  </si>
  <si>
    <t>DPA43</t>
  </si>
  <si>
    <t xml:space="preserve">Functionality </t>
  </si>
  <si>
    <t>Functionality</t>
  </si>
  <si>
    <t>Issuances</t>
  </si>
  <si>
    <t>Version</t>
  </si>
  <si>
    <t>Full Name of Issuance</t>
  </si>
  <si>
    <t>Playback Installation</t>
  </si>
  <si>
    <t xml:space="preserve">Form Designer </t>
  </si>
  <si>
    <t>I360 Screen Capture</t>
  </si>
  <si>
    <t>AIM</t>
  </si>
  <si>
    <t>Test Case</t>
  </si>
  <si>
    <t>WFM075</t>
  </si>
  <si>
    <t>WFM084</t>
  </si>
  <si>
    <t>WFM114</t>
  </si>
  <si>
    <t>WFM148</t>
  </si>
  <si>
    <t>WFM149</t>
  </si>
  <si>
    <t>DPA issuance</t>
  </si>
  <si>
    <t xml:space="preserve">Pop client </t>
  </si>
  <si>
    <t>Open</t>
  </si>
  <si>
    <t>F30001</t>
  </si>
  <si>
    <t xml:space="preserve">Ability to evaluate a call  and Flag it </t>
  </si>
  <si>
    <t>Should have  Evaluator access to application  and evaluate a call</t>
  </si>
  <si>
    <t xml:space="preserve">1.Select intereaction 
2.Select quality monitoring under interactions
3.Select  Search under Quality monitoring
4.Give thesearch criteria under the Date range contacts as 7 days and execute the search 
5.Select the call which should be evaluated under contacts
6.Select a form from the drop down and evaluate the evaluation form based on the quality of the call 
7.select  submit icon on the top tool bar and submit the form 
8.select the flag icon and select forward to agent flag 
</t>
  </si>
  <si>
    <t>F30003</t>
  </si>
  <si>
    <t>F30301</t>
  </si>
  <si>
    <t>Ability to add search fields when querying contacts</t>
  </si>
  <si>
    <t xml:space="preserve">Should have Admin access to the   application </t>
  </si>
  <si>
    <t>1.Log into the application using Admin access
2.Select Contacts under Search and replay contacts
3.Select Prefreneces on top right hand corner 
4.Select contacts and appearnce on search page 
5.Select Default setting on the Appearance on the search page .</t>
  </si>
  <si>
    <t>1.Logged into the application using Admin access
2.Selected Contacts under Search and replay contacts
3.Selected Prefreneces on top right hand corner 
4.Selected contacts and appearnce on search page 
5.Selected Default setting on the Appearance on the search page .</t>
  </si>
  <si>
    <t>F30303</t>
  </si>
  <si>
    <t>Ability to add "segment number of holds" in contact search</t>
  </si>
  <si>
    <t xml:space="preserve">1.Log into the application using Admin access 
2.Select Contacts under Search and replay contacts
3.Select Number of holds under advanced data 
4.Enter the search criteria 
5.Execute the search </t>
  </si>
  <si>
    <t xml:space="preserve">1.Logged into the application using Admin access 
2.Selected Contacts under Search and replay contacts
3.Selected Number of holds under advanced data 
4.Enter the search criteria 
5.Execute the search </t>
  </si>
  <si>
    <t>F30304</t>
  </si>
  <si>
    <t>Ability to add "total hold time" in Quality Monitoring search</t>
  </si>
  <si>
    <t xml:space="preserve">1.Log into the application using Admin access 
2.Select Contacts under Search and replay contacts
3.Select Segement Number of holds under advanced data 
4.Enter the search criteria 
5.Execute the search </t>
  </si>
  <si>
    <t xml:space="preserve">1.Logged into the application using Admin access 
2.Selected Contacts under Search and replay contacts
3.Selected Segement Number of holds under advanced data 
4.Entered the search criteria 
5.Execute the search </t>
  </si>
  <si>
    <t>User Management</t>
  </si>
  <si>
    <t>Playback</t>
  </si>
  <si>
    <t>Evaluations</t>
  </si>
  <si>
    <t>Reports</t>
  </si>
  <si>
    <t>Standard Report</t>
  </si>
  <si>
    <t>Recording Rule</t>
  </si>
  <si>
    <t>Assignment manager</t>
  </si>
  <si>
    <t>Form Designer</t>
  </si>
  <si>
    <t>Inbox Rule</t>
  </si>
  <si>
    <t>Call Behind Firewall</t>
  </si>
  <si>
    <t>Real Time Alerts</t>
  </si>
  <si>
    <t>Search Fields</t>
  </si>
  <si>
    <t>Pulse</t>
  </si>
  <si>
    <t xml:space="preserve">User management </t>
  </si>
  <si>
    <t xml:space="preserve">Pop UP Messeage </t>
  </si>
  <si>
    <t xml:space="preserve">Application Time Out </t>
  </si>
  <si>
    <t>Campaign</t>
  </si>
  <si>
    <t>Work Patterns</t>
  </si>
  <si>
    <t xml:space="preserve">Adhrence </t>
  </si>
  <si>
    <t xml:space="preserve">Pulse </t>
  </si>
  <si>
    <t xml:space="preserve">Adherence </t>
  </si>
  <si>
    <t xml:space="preserve">Request Management </t>
  </si>
  <si>
    <t xml:space="preserve">Schudules </t>
  </si>
  <si>
    <t>Schedules</t>
  </si>
  <si>
    <t>Time Zone</t>
  </si>
  <si>
    <t>Tracking</t>
  </si>
  <si>
    <t xml:space="preserve">Organization Management </t>
  </si>
  <si>
    <t xml:space="preserve">Audit Trial </t>
  </si>
  <si>
    <t xml:space="preserve">WFM Reports </t>
  </si>
  <si>
    <t>Data Sources</t>
  </si>
  <si>
    <t>My Home</t>
  </si>
  <si>
    <t>Historical Data</t>
  </si>
  <si>
    <t>Triggers</t>
  </si>
  <si>
    <t>Report</t>
  </si>
  <si>
    <t>Trigger Version</t>
  </si>
  <si>
    <t xml:space="preserve">Infomration chart </t>
  </si>
  <si>
    <t xml:space="preserve">Trac defect </t>
  </si>
  <si>
    <t>This worksheet is gives you the details of the defects raised for each test case and the TRAC tool link ot the defect</t>
  </si>
  <si>
    <t xml:space="preserve">Funtionality </t>
  </si>
  <si>
    <t>This maps the business requirements to particular funtionality of the module</t>
  </si>
  <si>
    <t>Admin</t>
  </si>
  <si>
    <t>Evaluator , Supervisor</t>
  </si>
  <si>
    <t>QM Analyst</t>
  </si>
  <si>
    <t xml:space="preserve">Agent </t>
  </si>
  <si>
    <t xml:space="preserve">QM Evaluator </t>
  </si>
  <si>
    <t>Role</t>
  </si>
  <si>
    <t>Supervisor</t>
  </si>
  <si>
    <t>WFM004</t>
  </si>
  <si>
    <t>Yes</t>
  </si>
  <si>
    <t>Approved</t>
  </si>
  <si>
    <t>Create users</t>
  </si>
  <si>
    <t>Import  new users in bulk
Test that an Administrator can import a user from the network domain</t>
  </si>
  <si>
    <t>Playback/Screen Capture</t>
  </si>
  <si>
    <t>Ability to test Playback Issuance in the workstation</t>
  </si>
  <si>
    <t>Ability to see whether Playback issuance is installed in the workstation</t>
  </si>
  <si>
    <t>Playback Issuance should be installed in the workstation</t>
  </si>
  <si>
    <t>1.Click on Start Menu and click on Computer in the right side of pane.
2.Click on OS(C:).
3.Click on Program Files.
4.Click on I360 Folder.
5.See whether Playback folder is there or not.
6.Verify that Playback folder is not empty and all required files and folders are there in the folder.</t>
  </si>
  <si>
    <t>1.User should click on Start Menu and click on Computer in the right side of pane.
2.User should click on OS(C:).
3.User should click on Program files.
4.User should click on I360 folder.
5.User should verify Playbak folder is there.
6.User should verify that Playback folder is not empty and all required files and folders should be there in the folder.</t>
  </si>
  <si>
    <t>Ability to test Playback Issuance Logs in the workstation</t>
  </si>
  <si>
    <t xml:space="preserve">Ability to check Playback issuance installation information in the  Logs </t>
  </si>
  <si>
    <t xml:space="preserve">1.Click on Start Menu and click on Computer in the right side of pane.
2.Click on OS(C:).
3.Click on PROD folder.
4.Click on ISS Folder.
5.Click on LOGS Folder.
6.See whether .Log file is there for Playback issuance.
7.Verify the time of creation of .Log file for Playback issuance 
8.Open .Log file with Notepad and see message at the bottom that "The installation was successful". </t>
  </si>
  <si>
    <t>1.User should click on Start Menu and click on Computer in the right side of pane.
2.User should click on OS(C:).
3.User should click on PROD folder.
4.User should click on ISS folder.
5.User should click on LOGS folder.
6.User should see whether .Log file is there for Playback issuance.
7.User should verify the time of creation of .Log file for Playback issuance.
8.User should open .Log file with Notepad and see message at the bottom of that as "The installation was successful".</t>
  </si>
  <si>
    <t>Ability to test Playback Issuance in the workstation with I360 application</t>
  </si>
  <si>
    <t>Ability to check Playback issuance installation with I360 Application.</t>
  </si>
  <si>
    <t>1.Open I360 application with Internet explorer.
2.Give Username and Password and click Login.
3.Go to Interactions and click on Quality Monitoring.</t>
  </si>
  <si>
    <t>1.User should open I360 application with IE.
2.User should give username and password and click login.
3.User should click on Interactions and click on Quality Moniroring.
4.User should navigate all the functionality under Quality Monitoring.</t>
  </si>
  <si>
    <t>Ability to test Form Designer Issuance in the workstation</t>
  </si>
  <si>
    <t>Ability to see whether Form Designer issuance is installed in the workstation</t>
  </si>
  <si>
    <t>Form Designer Issuance should be installed in the workstation</t>
  </si>
  <si>
    <t>1.Click on Start Menu and click on Computer in the right side of pane.
2.Click on OS(C:).
3.Click on Program Files.
4.Click on I360 Folder.
5.See whether Form Designer folder is there or not.
6.Verify that Form Designer folder is not empty and all required files and folders are there in the folder.</t>
  </si>
  <si>
    <t>1.User should click on Start Menu and click on Computer in the right side of pane.
2.User should click on OS(C:).
3.User should click on Program files.
4.User should click on I360 folder.
5.User should verify Form Designer folder is there.
6.User should verify that Form Designer folder is not empty and all required files and folders should be there in the folder.</t>
  </si>
  <si>
    <t>Ability to test Form Designer Issuance Logs in the workstation</t>
  </si>
  <si>
    <t xml:space="preserve">Ability to check Form Designer issuance installation information in the  Logs </t>
  </si>
  <si>
    <t xml:space="preserve">1.Click on Start Menu and click on Computer in the right side of pane.
2.Click on OS(C:).
3.Click on PROD folder.
4.Click on ISS Folder.
5.Click on LOGS Folder.
6.See whether .Log file is there for Form designer issuance.
7.Verify the time of creation of .Log file for form designer issuance 
8.Open .Log file with Notepad and see message at the bottom that "The installation was successful". </t>
  </si>
  <si>
    <t>1.User should click on Start Menu and click on Computer in the right side of pane.
2.User should click on OS(C:).
3.User should click on PROD folder.
4.User should click on ISS folder.
5.User should click on LOGS folder.
6.User should see whether .Log file is there for form designer issuance.
7.User should verify the time of creation of .Log file for form designer issuance.
8.User should open .Log file with Notepad and see message at the bottom of that as "The installation was successful".</t>
  </si>
  <si>
    <t>Ability to see whether Form Designer issuance is installed in the workstation with Form designer application</t>
  </si>
  <si>
    <t>1.Click on Form Designer application.
2.Give username and password and click Login.
3.Form designer is logged in.</t>
  </si>
  <si>
    <t>1.User should click on Form Designer application.
2.User should give username and password and click Login.
3.Form designer should be logged in.</t>
  </si>
  <si>
    <t>Ability to test Screen Capture Issuance in the workstation</t>
  </si>
  <si>
    <t>Ability to see whether Screen capture  issuance is installed in the workstation</t>
  </si>
  <si>
    <t>Screen capture Issuance should be installed in the workstation</t>
  </si>
  <si>
    <t>1.Click on Start Menu and click on Computer in the right side of pane.
2.Click on OS(C:).
3.Click on Program Files.
4.Click on I360 Folder.
5.See whether Screen capture folder is there or not.
6.Verify that Screen capture folder is not empty and all required files and folders are there in the folder.</t>
  </si>
  <si>
    <t>1.User should click on Start Menu and click on Computer in the right side of pane.
2.User should click on OS(C:).
3.User should click on Program files.
4.User should click on I360 folder.
5.User should verify screen capture folder is there.
6.User should verify that screen capture folder is not empty and all required files and folders should be there in the folder.</t>
  </si>
  <si>
    <t>Ability to test Screen Capture Issuance Logs in the workstation</t>
  </si>
  <si>
    <t xml:space="preserve">Ability to check Screen capture issuance installation information in the  Logs </t>
  </si>
  <si>
    <t xml:space="preserve">1.Click on Start Menu and click on Computer in the right side of pane.
2.Click on OS(C:).
3.Click on PROD folder.
4.Click on ISS Folder.
5.Click on LOGS Folder.
6.See whether .Log file is there for Screen capture issuance.
7.Verify the time of creation of .Log file for screen capture issuance 
8.Open .Log file with Notepad and see message at the bottom that "The installation was successful". </t>
  </si>
  <si>
    <t>1.User should click on Start Menu and click on Computer in the right side of pane.
2.User should click on OS(C:).
3.User should click on PROD folder.
4.User should click on ISS folder.
5.User should click on LOGS folder.
6.User should see whether .Log file is there for screen capture issuance.
7.User should verify the time of creation of .Log file for screen capture issuance.
8.User should open .Log file with Notepad and see message at the bottom of that as "The installation was successful".</t>
  </si>
  <si>
    <t>Ability to see whether Screen capture  issuance is installed in the workstation with I360 application</t>
  </si>
  <si>
    <t xml:space="preserve">1.Open I360 application with Internet explorer.
2.Give Username and Password and click Login.
3.Go to Interactions and click on Quality Monitoring.
4.Click on search under Quality Monitoring.
5.Give search criteria and click on execute serch.
6.Click on any already made call which has "with Screen" sign.
7.Playback call.
8.Verify that Screen is showing with audio while playing back call. </t>
  </si>
  <si>
    <t xml:space="preserve">1.User should open I360 application with Internet explorer.
2.User should give Username and Password and click Login.
3.User should go to Interactions and click on Quality Monitoring.
4.User should click on search under Quality Monitoring.
5.User should give search criteria and click on execute serch.
6.User should click on any already made call which has "with Screen" sign.
7.User should playback call.
8.User should verify that Screen is showing with audio while playing back call. </t>
  </si>
  <si>
    <t>Ability to test AIM Issuance in the workstation</t>
  </si>
  <si>
    <t>Ability to see whether AIM issuance is installed in the workstation</t>
  </si>
  <si>
    <t>AIM Issuance should be installed in the workstation</t>
  </si>
  <si>
    <t>1.Click on Start Menu and click on Computer in the right side of pane.
2.Click on OS(C:).
3.Click on Program Files.
4.Click on I360 Folder.
5.Click on Screen Capture Module.
6.See whether AIM tray file with telephone icon is there or not.
7.Verify that same AIM tray file with telephone icon is visible in the right side on taskbar in the show hidden icon .</t>
  </si>
  <si>
    <t>1.User should click on Start Menu and click on Computer in the right side of pane.
2.User should click on OS(C:).
3.User should click on Program files.
4.User should click on I360 folder.
5.User should click on Screen Capture Module.
6.User should verify AIM tray file with telephone icon should be there.
7.User should verify that same AIM tray file with telephone icon should be visible(but not necessary) in the right side on taskbar in the show hidden icon.</t>
  </si>
  <si>
    <t>Ability to test AIM Issuance Logs in the workstation</t>
  </si>
  <si>
    <t xml:space="preserve">Ability to check AIM issuance installation information in the  Logs </t>
  </si>
  <si>
    <t xml:space="preserve">1.Click on Start Menu and click on Computer in the right side of pane.
2.Click on OS(C:).
3.Click on PROD folder.
4.Click on ISS Folder.
5.Click on LOGS Folder.
6.See whether .Log file is there for AIM issuance.
7.Verify the time of creation of .Log file for AIM issuance 
8.Open .Log file with Notepad and see message at the bottom that "The installation was successful". </t>
  </si>
  <si>
    <t>1.User should click on Start Menu and click on Computer in the right side of pane.
2.User should click on OS(C:).
3.User should click on PROD folder.
4.User should click on ISS folder.
5.User should click on LOGS folder.
6.User should see whether .Log file is there for AIM issuance.
7.User should verify the time of creation of .Log file for AIM issuance.
8.User should open .Log file with Notepad and see message at the bottom of that as "The installation was successful".</t>
  </si>
  <si>
    <t>1.Click on the small triangle icon named "show hidden icons" on the taskbar.
2.Look for the small blue telephone icon named "Verint Agent Initiated monitoring".
3.Right click on it, click "Start Monitoring"
4.Right click on it, click "Stop Monitoring"</t>
  </si>
  <si>
    <t>1.User should click on the small triangle icon named "show hidden icons" on the taskbar.
2.User should look for the small blue telephone icon named "Verint Agent Initiated monitoring".
3.User should right click on it, click "Start Monitoring"
4.User should right click on it, click "Stop Monitoring"</t>
  </si>
  <si>
    <t>Ability to generate real-time alerts notifying recipients that an evaluation has been posted</t>
  </si>
  <si>
    <t xml:space="preserve">Abitility to Notify Agent's that his evaluation is posted </t>
  </si>
  <si>
    <t xml:space="preserve">A call should be evaluated in order to get the real time notification </t>
  </si>
  <si>
    <t xml:space="preserve">1.Selected intereaction 
2.Selected quality monitoring under interactions
3.Selected  Search under Quality monitoring
4.Give thesearch criteria under the Date range contacts as 7 days and execute the search 
5.Selected the call which should be evaluated under contacts
6.Selected a form from the drop down and evaluate the evaluation form based on the quality of the call 
7.selected  submit icon on the top tool bar and submit the form 
8.selected the flag icon and select forward to agent flag 
9.Agents wil get the notification that his call is evaluated
</t>
  </si>
  <si>
    <t>QM Agent</t>
  </si>
  <si>
    <t xml:space="preserve">Ability to configure email alerts </t>
  </si>
  <si>
    <t>Email should be configured to receive the email notfications</t>
  </si>
  <si>
    <t xml:space="preserve">1.Log into tha Verint Web App 
2.Select User managament 
3.Select Profiles under Employees
4.Select E-Mail under Contact information
5.Give email address of the agent 
6.Select Save button on the bottom of the page </t>
  </si>
  <si>
    <t xml:space="preserve">1.Logged into tha Verint Web App 
2.Selected User managament 
3.Selected Profiles under Employees
4.Selected E-Mail under Contact information
5.Given email address of the agent 
6.Selected Save button on the bottom of the page </t>
  </si>
  <si>
    <t>F30004</t>
  </si>
  <si>
    <t>Ability to generate real-time alerts via email</t>
  </si>
  <si>
    <t>QM Evaluator</t>
  </si>
  <si>
    <t>ACD</t>
  </si>
  <si>
    <t>VERINT POP-UP CLIENT INSTALL 11.1 (2.3)</t>
  </si>
  <si>
    <t>F32001</t>
  </si>
  <si>
    <t>New input search parameters</t>
  </si>
  <si>
    <t>Ability to search for the number of evaluations</t>
  </si>
  <si>
    <t>Search Criteria</t>
  </si>
  <si>
    <t>User should have access of Admin or Supervisor who can see number of evaluations field in the search in QM.</t>
  </si>
  <si>
    <t xml:space="preserve">1.Select Interactions from the Dashboard window
2.Select Quality Monitoring from the drop-down menu
3.Click on Search under Quality Monitoring in the Impact 360 Portal window
4.Make sure that Contacts check box is selected.
5.Click on Advanced Data check box and search "Number of Evaluations" search field.
6.Enter the Minimum and Maximum parameter in it and click on Execute search.
</t>
  </si>
  <si>
    <t xml:space="preserve">1.User should select Interactions from the Dashboard window
2.User should select Quality Monitoring from the drop-down menu
3.User should click on Search under Quality Monitoring in the Impact 360 Portal window
4.User should make sure that Contacts check box is selected.
5.User should click on Advanced Data check box and search "Number of Evaluations" search field.
6.User should enter the Minimum and Maximum parameter in it and click on Execute search.
</t>
  </si>
  <si>
    <t>Ability to search for the segment number of holds</t>
  </si>
  <si>
    <t>User should have access of Admin or Supervisor who can see number of holds field in the search in QM.</t>
  </si>
  <si>
    <t xml:space="preserve">1.Select Interactions from the Dashboard window
2.Select Quality Monitoring from the drop-down menu
3.Click on Search under Quality Monitoring in the Impact 360 Portal window
4.Make sure that Contacts check box is selected.
5.Click on Advanced Data check box and search "Number of Holds" search field.
6.Enter the Minimum and Maximum parameter in it and click on Execute search.
</t>
  </si>
  <si>
    <t xml:space="preserve">1.User should select Interactions from the Dashboard window
2.User should select Quality Monitoring from the drop-down menu
3.User should click on Search under Quality Monitoring in the Impact 360 Portal window
4.User should make sure that Contacts check box is selected.
5.User should click on Advanced Data check box and search "Number of Holds" search field.
6.User should enter the Minimum and Maximum parameter in it and click on Execute search.
</t>
  </si>
  <si>
    <t>F32101</t>
  </si>
  <si>
    <t>Maintaining evaluations</t>
  </si>
  <si>
    <t>Ability to create draft evaluations</t>
  </si>
  <si>
    <t xml:space="preserve">Tejas </t>
  </si>
  <si>
    <t>User should have access of Admin or Supervisor or Evaluator who can see evaluation forms</t>
  </si>
  <si>
    <t xml:space="preserve">1.Select Interactions from the Dashboard window
2.Select Quality Monitoring from the drop-down menu
3.Click on Search under Quality Monitoring in the Impact 360 Portal window
4.Enter search parameters
5.Click on Execute Search
6.Click on the contact Start Time link on the search results page
7.Fill out evaluation form.
8.Save the evaluation form.
</t>
  </si>
  <si>
    <t xml:space="preserve">1.User should select Interactions from the Dashboard window
2.User should select Quality Monitoring from the drop-down menu
3.User should click on Search under Quality Monitoring in the Impact 360 Portal window
4.User should enter search parameters
5.User should click on Execute Search
6.User should click on the contact Start Time link on the search results page
7.User should fill out evaluation form.
8.User should save the evaluation form and retrieve draft evaluation form from My Draft Evaluations in Evaluations folder.
</t>
  </si>
  <si>
    <t>Ability to delete a draft evaluation</t>
  </si>
  <si>
    <t>User should have access of Admin or Supervisor or Evaluator who can see draft evaluations</t>
  </si>
  <si>
    <t>1.Select Interactions from the Dashboard window
2.Select Quality Monitoring from the drop-down menu.
3.Click on Evaluations.
4.Select My Draft Evaluations from the dropdown
5.List of draft evaluations being displayed.
6.Select any evaluation and click on start time link to work on evaluation.
7.Click on red "X" button in order to delete draft evaluation.</t>
  </si>
  <si>
    <t xml:space="preserve">1.User should select Interactions from the Dashboard window
2.User should select Quality Monitoring from the drop-down menu
3.User should click on Evaluations.
4.User should select My Draft Evaluations from the dropdown.
5.User should see list of draft evaluations.
6.User should select any evaluation and click on start time link to work on evaluation.
7.User should click on red "X" button in order to delete draft evaluation.
</t>
  </si>
  <si>
    <t>F30302</t>
  </si>
  <si>
    <t>Ability to add "number of evaluations" in Quality Monitoring search</t>
  </si>
  <si>
    <t>Unable to modify shift from WEB FS</t>
  </si>
  <si>
    <t xml:space="preserve">1. Log into verint WEBAPP
2. Select Forecasting &amp; shcedulling from the dash board 
3. Select Shifts from the drop down under F&amp;S
4. Select Campaign and scheudle period from the left hand pane and select the shift on the right hand pane 
5. Click Edit button which is on the bottom right hand corner </t>
  </si>
  <si>
    <t xml:space="preserve">1. Logged into verint WEBAPP
2. Forecasting &amp; shcedulling from the dash board should be selected 
3. Shifts from the drop down under F&amp;S should be selected 
4. Campaign and scheudle period from the left hand pane and select the shift on the right hand pane should be selected 
5. Click Edit button which is on the bottom right hand corner </t>
  </si>
  <si>
    <t xml:space="preserve">SP Being cleared in Full in error </t>
  </si>
  <si>
    <t xml:space="preserve">1. Log into Verint WEBAPP
2. Select Forecasting &amp; Scheduling from the dash board
3. Select Select setting under campaigns 
4. Select Camapign from the left hand pane and click on the drop expand icon and expand the camapaign 
5. Select SP from the drop down 
6. Click delete button which is on the bottom right hand side </t>
  </si>
  <si>
    <t xml:space="preserve">1. Logged into Verint WEBAPP
2. Forecasting &amp; Scheduling from the dash board should be selected 
3. Setting under campaigns should be selected 
4. SCamapign from the left hand pane and click on the drop expand icon and expand the camapaign should be selected 
5. SP from the drop down should be selected 
6. Click delete button which is on the bottom right hand side 
7. Schedules will deleted in full </t>
  </si>
  <si>
    <t xml:space="preserve">Copying and pasting of shifts changes PM Shifts to AM shifts </t>
  </si>
  <si>
    <t xml:space="preserve">1. Log into Verint WEBAPP 
2. Select Forecasting &amp;Scheduling from the dash board 
3. Select shifts from the drop down 
4. Select campaign and the SP from left hand pane 
5. Highlight the shift on the right hand corner and click on copy button which is on the bottom right hand corner </t>
  </si>
  <si>
    <t xml:space="preserve">1. Logged into Verint WEBAPP 
2. Forecasting &amp;Scheduling from the dash board should be selected 
3. Shifts from the drop down should be selected 
4. Campaign and the SP from left hand pane should be selected  
5. Highlight the shift on the right hand corner and click on copy button which is on the bottom right hand corner </t>
  </si>
  <si>
    <t xml:space="preserve">Schedules wont display in F&amp;S on WEB when selecting all agents in SP </t>
  </si>
  <si>
    <t xml:space="preserve">1. Log into Veirnt WEBAPP 
2. Select F&amp;S from the dash baord 
3. Select Calendar from the drop down under F&amp;S 
4. Select Employees from the left hand pane and click on select all tab which is on the bottom left hand corner 
5. Click View tab </t>
  </si>
  <si>
    <t xml:space="preserve">1. Logged into Veirnt WEBAPP 
2. F&amp;S from the dash baord should be selected  
3. Calendar from the drop down under F&amp;S should be selected 
4. Employees from the left hand pane and click on select all tab which is on the bottom left hand corner should be selected 
5. Click View tab 
6. When selected all the employees from the left hand pane you should be ale to view there schedules on the right hand pane </t>
  </si>
  <si>
    <t xml:space="preserve">Ability to refresh calendar </t>
  </si>
  <si>
    <t xml:space="preserve">Should have Planner access </t>
  </si>
  <si>
    <t xml:space="preserve">1. Log into Veirnt WEBAPP 
2. Select F&amp;S from the dash baord 
3. Select Calendar from the drop down under F&amp;S 
4. Select Employees from the left hand pane and click on select all tab which is on the bottom left hand corner 
5. Click View tab 
6. Click on the Refresh icon which is located beside the week </t>
  </si>
  <si>
    <t xml:space="preserve">1. Logged into Veirnt WEBAPP 
2. F&amp;S from the dash baord should be selected 
3. Calendar from the drop down under F&amp;S should be selected 
4. Employees from the left hand pane and click on select all tab which is on the bottom left hand corner should be selected 
5. Click View tab 
6. Click on the Refresh icon which is located beside the week </t>
  </si>
  <si>
    <t xml:space="preserve">Deleted activites show up in impact 360 </t>
  </si>
  <si>
    <t xml:space="preserve">Should have forecaster , planner access </t>
  </si>
  <si>
    <t xml:space="preserve">1. Log into Verint WEBAPP 
2. Select Organization Management from the dashboard 
3. Select Activites under Organization Management 
4. Select Activites 
5. Select the organization from left hand pane and high light the activity which you want to delete on the right hand pane and click delete activity tab which is on the bottom right hand corner </t>
  </si>
  <si>
    <t xml:space="preserve">1. Log into Verint WEBAPP 
2. Organization Management from the dashboard should be selected 
3. Activites under Organization Management should be selected 
4. Activites should be selected 
5. Organization from left hand pane and high light the activity which you want to delete on the right hand pane and click delete activity tab which is on the bottom right hand corner should be selected 
6. Refresh Web page and see if the deleted activity is seen </t>
  </si>
  <si>
    <t xml:space="preserve">Ability to create employee filter in F&amp;S </t>
  </si>
  <si>
    <t xml:space="preserve">Should show all the employees not only combined skill employees </t>
  </si>
  <si>
    <t xml:space="preserve">1. Log into Verint WEBAPP 
2. Select Organization Management from the dashboard 
3. Select Employee under F&amp;S 
4. Select Profiles under Employees 
5. Click dropdown beside View which is on the left and pane 
6. Click on create filter 
7. Select the organization for which you want to select employees and save the filter
</t>
  </si>
  <si>
    <t>Java applet error popping up when clicked on F&amp;S calendars</t>
  </si>
  <si>
    <t xml:space="preserve">1. Log into Verint WEBAPP 
2. Select Organization Management from the dashboard 
3. Select Calendar from the dropdown under F&amp;S 
</t>
  </si>
  <si>
    <t xml:space="preserve">1. Logged into Verint WEBAPP 
2. Organization Management from the dashboard  should be selected 
3. Calendar from the dropdown under F&amp;S should be selected 
4. Java Applet should appear after clicking on calendar 
</t>
  </si>
  <si>
    <t xml:space="preserve">SP unable to recover after F&amp;S crashed </t>
  </si>
  <si>
    <t>1. Log into verint webapp
2. application should route you to SP page when crashed while creating SP'S</t>
  </si>
  <si>
    <t>1. Logged into verint webapp
2. application should route you to SP page when crashed while creating SP'S</t>
  </si>
  <si>
    <t xml:space="preserve">Scheduler is not able to schdule with Mexico Timing </t>
  </si>
  <si>
    <t xml:space="preserve">Scheduler is not able to schduel with Mexico Timing </t>
  </si>
  <si>
    <t xml:space="preserve">1. Log into Veirnt WEBAPP
2. Select F&amp;S from the dashboard 
3. Select Campaign &amp; SP in Mexico Timing 
</t>
  </si>
  <si>
    <t xml:space="preserve">1. Logged into Veirnt WEBAPP
2. F&amp;S from the dashboard should be selected  
3. Campaign &amp; SP in Mexico Timing should be selected 
4. Schedules Employees who are in Mexico Timing 
</t>
  </si>
  <si>
    <t>unable to drag or move shift</t>
  </si>
  <si>
    <t xml:space="preserve">WEB calendar is showing previous week Conflicts warning </t>
  </si>
  <si>
    <t xml:space="preserve">1. Log into verint WEBAPP 
2. Select F&amp;S from the dash board 
3. Select Calendar under F&amp;S 
4. Click on Analyze Current schdules icon which is on the right hand pane 
</t>
  </si>
  <si>
    <t xml:space="preserve">1. Logged into verint WEBAPP 
2. F&amp;S from the dash board should be selected 
3. Calendar under F&amp;S should be selected 
4. Click on Analyze Current schdules icon which is on the right hand pane 
5. After Analyzing it should show us Present week Conflict warning 
</t>
  </si>
  <si>
    <t>Phantom Schedules does not show up after schedulling profiles</t>
  </si>
  <si>
    <t xml:space="preserve">1. Logged into Veirnt WEBAPP
2. F&amp;S from the dash board should be selected 
3. Calendar from the drop down should be selected 
4. Employee from the left hand pane and expand his schedule on the right hand side by clicking on his schedules should be selcted 
5. Right click on the schedule select convert all employees to phantoms 
6. schdule employee and shcesules which are there while on pahntoms should be present after scheduling </t>
  </si>
  <si>
    <t>Conflict warning appears after changing SP'S</t>
  </si>
  <si>
    <t xml:space="preserve">1. Log into Verint WEBAPP 
2. Select F&amp;S from the dash board 
3. Select calendar from the dorp down 
4. Select emaployee for the left hand pane and schedule him 
5. Select another SP from the dorp down which is on the top left hand corner beside period </t>
  </si>
  <si>
    <t xml:space="preserve">1. Logged into Verint WEBAPP 
2. F&amp;S from the dash board should be selected  
3. Calendar from the dorp down should be selected 
4. Employee for the left hand pane and schedule him 
5. Another SP from the dorp down which is on the top left hand corner beside period 
6. Conflicts should bot appear </t>
  </si>
  <si>
    <t xml:space="preserve">Activites from other organization should not be available in organization branches </t>
  </si>
  <si>
    <t xml:space="preserve">1. Log into veirnt WEBAPP 
2. Select Organization Management 
3. Select Activites fromt he drop down under organization management 
4. Select Activity type under Activites 
5. Select organization from the left hand pane 
6. Activity which is created on the parent org should not be available to the sub org's under different parent org </t>
  </si>
  <si>
    <t xml:space="preserve">1. Logged into veirnt WEBAPP 
2. Organization Management should be selected  
3. Activites fromt he drop down under organization management should be selected 
4. Activity type under Activites should be selected 
5. Organization from the left hand pane should be selected 
6. Activity which is created on the parent org should not be available to the sub org's under different parent org </t>
  </si>
  <si>
    <t xml:space="preserve">Ability to  Enable - Disable conflict warning </t>
  </si>
  <si>
    <t xml:space="preserve">1. Log into veirnt WEBAPP 
2. Select F&amp;S from the dashboard 
3. Select Calendar from drop down 
4. Select Conflict icon which is on the right hand icon pane 
5. Click on the Conflict icon to enable or disable the conflicts </t>
  </si>
  <si>
    <t xml:space="preserve">1. Logged into veirnt WEBAPP 
2. F&amp;S from the dashboard should be selected 
3. Calendar from drop down should be selected 
4. Conflict icon which is on the right hand icon pane should be selected 
5. Click on the Conflict icon to enable or disable the conflicts </t>
  </si>
  <si>
    <t xml:space="preserve">Breaks are moved out side the defined window </t>
  </si>
  <si>
    <t xml:space="preserve">1. Log into Verint WEBAPP 
2. Select Organization Management From the dashboard 
3. Select work rules from the Drop Down 
4. Select Shift event from the drop down under Work Rules 
5. Click on create button which is on the bottom right hand corner 
6. Give Name , Description and select Activtity as break and save 
7. Select shifts from the dash baord and click on edit button which is on the bottom right hand corner 
8. Click add Shift Events in the shift and save 
9. Select F&amp;S from dashboard 
10. Select Calendar from the drop down 
11. Select Employee from the left hand pane and click on the Run scheudles button 
</t>
  </si>
  <si>
    <t xml:space="preserve">1. Logged into Verint WEBAPP 
2. Organization Management From the dashboard should be selected 
3. Work rules from the Drop Down should be selected  
4. Shift event from the drop down under Work Rules should be selected 
5. Click on create button which is on the bottom right hand corner 
6. Give Name , Description and select Activtity as break and save 
7. Shifts from the dash baord and click on edit button which is on the bottom right hand corner should be selected 
8. Click add Shift Events in the shift and save 
9. F&amp;S from dashboard should be selected  
10. Calendar from the drop down should be selected 
11. Employee from the left hand pane and click on the Run scheudles button shoudl be selected 
</t>
  </si>
  <si>
    <t xml:space="preserve">Ability to see Events which are less than 5 Mins in duration in graphical or fish eye view </t>
  </si>
  <si>
    <t xml:space="preserve">1. Logged into Verint WEBAPP 
2. Forecasting &amp; Scheduling from the dash board should be selected  
3. Calendar from the Drop down should be selected 
4. Employee from the left hand pane should be selected 
5. Select view as Fish Eye and expand the view </t>
  </si>
  <si>
    <t xml:space="preserve">F&amp;S Service Goal page is not loading when it’s a new campaign </t>
  </si>
  <si>
    <t xml:space="preserve">1. Log into Verint WEBAPP 
2. Select F&amp;S from the dashboard 
3. Create a new campaign 
4. Create New SP 
5. Map the Work Queue with the SP 
6. Select goals 
7. Select Service goals under goals 
</t>
  </si>
  <si>
    <t xml:space="preserve">1. Logged into Verint WEBAPP 
2. F&amp;S from the dashboard should be selected 
3. Create a new campaign 
4. Create New SP 
5. Map the Work Queue with the SP 
6. Goals are selected 
7. Select Service goals under goals 
</t>
  </si>
  <si>
    <t xml:space="preserve">Pulse does not handel correctly when recalculating is having error </t>
  </si>
  <si>
    <t xml:space="preserve">Pulse does nto handel correctly when recalculating is having error </t>
  </si>
  <si>
    <t xml:space="preserve">1. Log into Verint WEBAPP
2. Select Tracking from Dashboard 
3. Select pulse udner tracking 
4. Select Work Queue from left hand pane 
5. select the date range from the right hand pane and pulse data is diaplyed 
6. click on Recalculate icon which is on the top right hand corner </t>
  </si>
  <si>
    <t xml:space="preserve">1. Logged into Verint WEBAPP
2. Tracking from Dashboard should be selected 
3. Pulse under tracking should be selected 
4. Work Queue from left hand pane should be selected  
5. Date range from the right hand pane and pulse data is diaplyed should be selected 
6. Click on Recalculate icon which is on the top right hand corner 
7. When clicked on  recalculate staistics will be calculated and fresh adata will be displayed </t>
  </si>
  <si>
    <t xml:space="preserve">Ability to go to Pulse page after the application is Timed out </t>
  </si>
  <si>
    <t xml:space="preserve">1. Log into Verint WEBAPP
2. Select tracking from the dash baord 
3. Select Pulse under Tracking </t>
  </si>
  <si>
    <t xml:space="preserve">1. Logged into Verint WEBAPP
2. Tracking from the dash baord should be selected  
3. Pulse under Tracking should be selected 
4. Log into webapp after the application is timed out and it should route you to Pulse web page </t>
  </si>
  <si>
    <t xml:space="preserve">Campaign names are truncated in the pulse selection pane </t>
  </si>
  <si>
    <t xml:space="preserve">1. Log into Verint WEBAPP
2. Select tracking from the dash baord 
3. Select Pulse under Tracking 
4. Select campaign from the drop down which is on the right hand pane </t>
  </si>
  <si>
    <t xml:space="preserve">1. Logged into Verint WEBAPP
2. Tracking from the dash baord should be selected 
3. Pulse under Tracking should be selected 
4. Selected campaign from the drop down which is on the right hand pane </t>
  </si>
  <si>
    <t xml:space="preserve">Ability to Run Net Staffing Reports </t>
  </si>
  <si>
    <t xml:space="preserve">Ability to create Time Off Request </t>
  </si>
  <si>
    <t xml:space="preserve">Ability for WFM user to swap time to work </t>
  </si>
  <si>
    <t xml:space="preserve">Ability to create Breaks in Over Time </t>
  </si>
  <si>
    <t xml:space="preserve">Schedules created by the Schelduing Engines are which are created are being created as locked </t>
  </si>
  <si>
    <t xml:space="preserve">1. Log into Verint WEBAPP
2. Select F&amp;S from the Dashboard 
3. Select Calender from the drop down
4. Select employee from the left hand pane and run scheduling engine 
5. Once Scheduling engines are run you should see loct icon should be disabled 
</t>
  </si>
  <si>
    <t xml:space="preserve">1. Logged into Verint WEBAPP
2. Selected F&amp;S from the Dashboard 
3. Selected Calender from the drop down
4. Selected employee from the left hand pane and run scheduling engine 
5. Once Scheduling engines are run you should see loct icon should be disabled 
</t>
  </si>
  <si>
    <t xml:space="preserve">Ability to remove Employee Username using import data </t>
  </si>
  <si>
    <t xml:space="preserve">1. Log into verint WEBAPP
2. Select User Management from the Dash baord 
3 . Selelct Profiles from the under Employees 
4. Select Employee from the left hand pane 
5. Click on Import Button which is on the bottom righ hand corner and separate webpage opens 
6. uncheck the box for the User Name 
</t>
  </si>
  <si>
    <t xml:space="preserve">1. Logged into verint WEBAPP
2. Selected User Management from the Dash baord 
3 . Selelcted Profiles from the under Employees 
4. Select Employee from the left hand pane 
5. Click on Import Button which is on the bottom righ hand corner and separate webpage opens 
6. uncheck the box for the User Name 
</t>
  </si>
  <si>
    <t>1. Select Organization Management   
2. Select  Request Management       
3. Select Organization         
4. Select Time-off Pools.     
5. Use create button to create new vacation group                                                                                          
6. Find vacation on the right and modify accordingly</t>
  </si>
  <si>
    <t>1. Select User Management
2. Select Employees
3. Select Time Off
4. Select Agents on the left you want to modify (Can use filter
5. Select View
6. Select Edit Time Off Pool
7. Select Save</t>
  </si>
  <si>
    <t>Select Forecasting &amp; Scheduling
1. Select Campaigns
2. Settings Tab
3. Select Create Campaign
4. Name Campaign and any other necessary changes
5. Select Save
6. Select Create Scheduling Period
7. Select number of weeks of scheduling period (select 1 for testing
8. Select Start Date from calendar
9. Select Create as empty radio button
10. Select Save
11. Add description if necessary
12. Select Organization icon and check box all organizations to add to campaign
13. Do not select skill based if campaign is for testing if employees haven't been given the proper skills
14. Select Day of Week and hours of operation
15. Select Save
16. Select Queue Tab
17. Select Add to SP button
18. Select all queues to forecast and schedule for in this campaign
19. Select Save
20. Select employees and view
21. Select Add Employees to SP to be scheduled
22. Select Save
23. Select Work Pattern tab
24. select Work pattern and assign to selected employees
25. Select Calendar from the left navigation menu.
26.Search the day for schedule needs to publish.
27.Double click on the start time square box.
28.New window of 'Shift assignment for WFM agent" will pop up. 
29.Select Start date/time, End date/time, activities, shifts, comments and click ok and ok.
30.Click on small mike icone in the top bar for publishing schedule, select period and employees and click ok.</t>
  </si>
  <si>
    <t>A campaign is date specific and is where forecast and schedules are generated
1. See Settings Tab all campaigns listed on left
2. See campaign attributes for highlighted campaign
3. See campaigns defining descriptions, name, time zone, first day of week
4. See completed campaign descriptions and name
5. See completed campaign descriptions and name
6. See Scheduling Period information 
7. See 1-6 week option for scheduling period
8. See calendar with dates to choose start date
9. See options to create as empty or copy from existing campaign
10. See campaign period dates, linked organizations, and operating hours
11. See box with free text for adding description.
12. See all organizations that are available to link to campaign - if parent org is checked all leaf orgs are checked also
13. See check box for skill based
14. See Days of week and hours of operation inherited from parent org
15. See all inputted information
16. See Add to SP button or Remove from SP button
17. See List of queues
18. See list of added skills and dropdown box to associate skill if multi-skilled campaign
19. See list of all queues linked to highlighted campaign
20. See list of employees linked to organizations that you chose in campaign settings
21.  See employees that have been added to the campaign that will be scheduled
23. See available work patterns under Work Pattern tab to assign to employees
24. See highlighted Work pattern and assign to selected employees
25. See Calendar from the left navigation menu.
26.See the day for schedule needs to publish.
27.See Double click on the start time square box.
28.See New window of 'Shift assignment for WFM agent" will pop up. 
29.See Start date/time, End date/time, activities, shifts, comments and click ok and ok.
30.See Click on small mike icone in the top bar for publishing schedule, select period and employees and click ok.</t>
  </si>
  <si>
    <t>Ability for employees to request new overtime extensions</t>
  </si>
  <si>
    <t>Employees to request new overtime extensions for Extension Before shift</t>
  </si>
  <si>
    <t xml:space="preserve">1.The employee should be scheduled for atleast one month
</t>
  </si>
  <si>
    <t>1.Login as in Agent 
2.Click on My Home , click on "My Requests" 
3.Click on the Create a new request button on the right bottom corner
4.Click on the "Shift Request &amp; Change" button on the Pop up
5.Select the "Start date" from when you want to request for new overtime extensions
6.Select the Shift start time,Shift ,that has already been schdeuled
7.Make sure "Mark entire shift as overtime" check box is unchecked
8.Select the drop down for Extension Before shift
9.Select the type in it , and Activity
10.click on Save button.
11.Click on Done button</t>
  </si>
  <si>
    <t>1.Able to Login as in Agent 
2.Should be able Click on "My Home" , click on "My Requests" 
3.Should be able Click on the Create a new request button on the right bottom corner
4.Should be able to Click on the "Shift Request &amp; Change" button on the Pop up
5.Should be able to Select the "Start date" from when you want to request for new overtime extensions
6.Should be able Select the Shift start time,Shift ,that has already been schdeuled
7.Should be able Make sure "Mark entire shift as overtime" check box is unchecked
8.Should be Able to Select the drop down for Extension Before shift
9.Should be Able to Select the type in it , and Activity
10.you'll get the following message on the top "Request has been saved. Request status is 'Pending'." on clicking on Save 
11.The request would be noticed under my requests on the dash board</t>
  </si>
  <si>
    <t>Ability to enable autobreaking feature in the Web Calendar</t>
  </si>
  <si>
    <t>Autobreaking feature in the Web Calendar When creating a new shift assignment.</t>
  </si>
  <si>
    <t>1.Should have planner access</t>
  </si>
  <si>
    <t xml:space="preserve">1.Login as in Agent 
2.Click on "My Home" , click on "My Requests" 
3.Click on the Create a new request button on the right bottom corner
4.Click on the "Shift Request &amp; Change" button on the Pop up
5.Select the "Start date" from when you want to request for new overtime extensions
6.Select the Shift start time,Shift ,that has already been schdeuled
7.Make sure "Mark entire shift as overtime" check box is unchecked
8.Select the drop down for Extension After shift
9.Select the type in it , and Activity ,Duration ,GAP ,and overtime check box
10.click on Save 
11.Click on Done button
</t>
  </si>
  <si>
    <t>1.Able to Login as in Agent 
2.Should be able Click on "My Home" , click on "My Requests" 
3.Should be able Click on the Create a new request button on the right bottom corner
4.Should be able to Click on the "Shift Request &amp; Change" button on the Pop up
5.Should be able to Select the "Start date" from when you want to request for new overtime extensions
6.Should be able Select the Shift start time,Shift ,that has already been schdeuled
7.Should be able Make sure "Mark entire shift as overtime" check box is unchecked
8.Should be Able to Select the drop down for Extension After shift
9.Should be Able to Select the type in it , and Activity
10.you'll get the following message on the top "Request has been saved. Request status is 'Pending'." on clicking on Save 
11.The request would be noticed under my requests on the dash board</t>
  </si>
  <si>
    <t>1.Login to the Verint system as a planner 
2.cleick on Forecasting and schedulling in the dashboard
3.Click on the Calender from the calender options
4.Select Custom shift from the Drop down in the Even type in the menu bar
5.Create a shift and verify the autobreaking feature</t>
  </si>
  <si>
    <t>Ability to maintain Pulse portlet enhancements</t>
  </si>
  <si>
    <t>Ability to select queues in portlet view mode</t>
  </si>
  <si>
    <t xml:space="preserve">Should have Admin Access </t>
  </si>
  <si>
    <t>1. Hover on Tracking and select Pulse under Pulse.
2.Select the Campaign and select the work queue.
3.Pulse data shows up for selected campaign and work queue in the right pane.
4.Toggle between campaigns and make sure that pulse data and Pulse  graphical representation pop up in the right window.</t>
  </si>
  <si>
    <t>1.User should hover the mouse pointer on Tracking and select Pulse under Pulse.
2.User should select the Campaign and select the work queue.
3.Pulse data should pop up for selected campaign and work queue in the right pane.
4.User should toggle between campaigns and make sure that pulse data and Pulse graphical representation pop up in the right window.</t>
  </si>
  <si>
    <t>Ability to drill through links in calendar from the Pulse portlet to active scheduling period dates</t>
  </si>
  <si>
    <t>1. Hover on Tracking and select Pulse under Pulse.
2.Select the Campaign and select the work queue.
3.Pulse data shows up for selected campaign and work queue in the right pane.
4.For perticular campaign and work queue, choose different scheduling period from top right corner and make sure that pulse data and graphical representation pop up in the right window.</t>
  </si>
  <si>
    <t>1.User should hover the mouse pointer on Tracking and select Pulse under Pulse.
2.User should select the Campaign and select the work queue.
3.Pulse data should pop up for selected campaign and work queue in the right pane.
4.For perticular campaign and work queue,User should choose different scheduling period from top right corner and make sure that pulse data and graphical representation pop up in the right window.</t>
  </si>
  <si>
    <t xml:space="preserve">Ability to modify a role in a parent organization </t>
  </si>
  <si>
    <t xml:space="preserve">Should have Admin Acees on Veirnt Webapp and Organization structure should be created </t>
  </si>
  <si>
    <t xml:space="preserve">1. Logged in to verint webapp using admin access
2. Selected User manamgent on the dash board 
3. Selected role setup under Security 
4. Selcted the organization from the left hand pane 
5. Selcted modify role 
6. Given a role name and description 
7. Selected the privilages and save 
8. Role on the parent organization will be deleted </t>
  </si>
  <si>
    <t>Ability to delete a role in a parent organization</t>
  </si>
  <si>
    <t xml:space="preserve">1. Log in to verint webapp using admin access
2. Select User manamgent on the dash board 
3. Select  role  set uo under Security 
4. Selct the organization from the left hand pane 
5. Selct delete role 
6. Give a role name and description 
7. Select the privilages and save </t>
  </si>
  <si>
    <t>1. Logged in to veirnt application 
2. Selected User management 
3. Selected the employee form the left hand pane 
4. Selected the pencil button and add the employee on the left hand side and save the setitngs 
5. Data sources shoul dbe mapped correctly with the Employees</t>
  </si>
  <si>
    <t>WFM217</t>
  </si>
  <si>
    <t>WFM221</t>
  </si>
  <si>
    <t>WFM222</t>
  </si>
  <si>
    <t>WFM223</t>
  </si>
  <si>
    <t>WFM224</t>
  </si>
  <si>
    <t>WFM226</t>
  </si>
  <si>
    <t>WFM227</t>
  </si>
  <si>
    <t>WFM228</t>
  </si>
  <si>
    <t>WFM229</t>
  </si>
  <si>
    <t>WFM230</t>
  </si>
  <si>
    <t>WFM231</t>
  </si>
  <si>
    <t>WFM232</t>
  </si>
  <si>
    <t>WFM233</t>
  </si>
  <si>
    <t>WFM234</t>
  </si>
  <si>
    <t>WFM235</t>
  </si>
  <si>
    <t>WFM236</t>
  </si>
  <si>
    <t>WFM237</t>
  </si>
  <si>
    <t>WFM238</t>
  </si>
  <si>
    <t>WFM239</t>
  </si>
  <si>
    <t>WFM240</t>
  </si>
  <si>
    <t>WFM241</t>
  </si>
  <si>
    <t>WFM242</t>
  </si>
  <si>
    <t>WFM243</t>
  </si>
  <si>
    <t>WFM245</t>
  </si>
  <si>
    <t>WFM246</t>
  </si>
  <si>
    <t>WFM247</t>
  </si>
  <si>
    <t>WFM248</t>
  </si>
  <si>
    <t>WFM249</t>
  </si>
  <si>
    <t>WFM250</t>
  </si>
  <si>
    <t>WFM251</t>
  </si>
  <si>
    <t>WFM252</t>
  </si>
  <si>
    <t>WFM253</t>
  </si>
  <si>
    <t>WFM254</t>
  </si>
  <si>
    <t>WFM255</t>
  </si>
  <si>
    <t>WFM256</t>
  </si>
  <si>
    <t>WFM257</t>
  </si>
  <si>
    <t>WFM258</t>
  </si>
  <si>
    <t>WFM259</t>
  </si>
  <si>
    <t>WFM260</t>
  </si>
  <si>
    <t>WFM261</t>
  </si>
  <si>
    <t>WFM262</t>
  </si>
  <si>
    <t>WFM263</t>
  </si>
  <si>
    <t>WFM264</t>
  </si>
  <si>
    <t>WFM265</t>
  </si>
  <si>
    <t>WFM266</t>
  </si>
  <si>
    <t>WFM267</t>
  </si>
  <si>
    <t>WFM269</t>
  </si>
  <si>
    <t>WFM270</t>
  </si>
  <si>
    <t>WFM271</t>
  </si>
  <si>
    <t>WFM272</t>
  </si>
  <si>
    <t>WFM273</t>
  </si>
  <si>
    <t>WFM274</t>
  </si>
  <si>
    <t>WFM275</t>
  </si>
  <si>
    <t>WFM276</t>
  </si>
  <si>
    <t>WFM277</t>
  </si>
  <si>
    <t>WFM278</t>
  </si>
  <si>
    <t xml:space="preserve">Should be able to Run a view for on the pulse data </t>
  </si>
  <si>
    <t xml:space="preserve">Nirupana </t>
  </si>
  <si>
    <t xml:space="preserve">Should have Admin access to log into Verint WebApp </t>
  </si>
  <si>
    <t>Should have Admin access to log into Verint WebApp and Server</t>
  </si>
  <si>
    <t>Negative scenario</t>
  </si>
  <si>
    <t>Should have Admin access to log into Verint WebApp</t>
  </si>
  <si>
    <t>1.Able to Log into the server using Admin Access
2.my computer should be selected
3.the folder "Verint-Installs' should be selected
4.APPs from the address bar should be selected
5.Verint under the APPs folder in the address bar should be selected
6.Data Transfer in Verint folder should be selected
7.BO Folder In Verint folder should be selected
8.Life Values in Back Office folder should be selected
9." Life Values WIT folder should be selected
10.the Adaptors in the web app should be selected
11.the running script should be present in the Import folder 
12.Life Values_WIT  folder should be selected
13.All the feeds should be present in the Error folder</t>
  </si>
  <si>
    <t>1.Log into the server using Admin Access
2.Select my computer 
3.Select the folder "Verint-Installs'
4.Select APPs from the address bar
5.Select Verint under the APPs folder in the address bar
6.Select Data Transfer in Verint folder 
7.Select BO Folder In Verint folder 
8.Select Life Values in Back Office folder
9.Select " Life Values WIT folder
10.Start the Adaptors in the web app
11.Verify if the running script is present in the Import folder
12.Select Life Values_WIT folder
13.Verify whether all the feeds are present in the Error folder</t>
  </si>
  <si>
    <t>1.Able to Log into the server using Admin Access
2.my computer should be selected
3.the folder "Verint-Installs' should be selected
4.APPs from the address bar should be selected
5.Verint under the APPs folder in the address bar should be selected
6.Data Transfer in Verint folder should be selected
7.BO Folder In Verint folder should be selected
8.Life Values in Back Office folder should be selected
9." Life Values WIT folder should be selected
10..the running script should be present in the Import folder
11.the Adaptors in the web app should be selected
12.Life Values_WIT Archive folder should be selected
13.All the feeds processed should be present in the Archive folder</t>
  </si>
  <si>
    <t>1.Log into the server using Admin Access
2.Select my computer 
3.Select the folder "Verint-Installs'
4.Select APPs from the address bar
5.Select Verint under the APPs folder in the address bar
6.Select Data Transfer in Verint folder 
7.Select BO Folder In Verint folder 
8.Select Life Values in Back Office folder
9.Select " Life Values WIT folder
10.Verify if the running script is present in the Import folder
11. Start the Adaptors in the web app
12.Select Life Values_WIT Archive folder
13.Verify whether all the feeds processed are present in the Archive folder</t>
  </si>
  <si>
    <t>To see  feeds picked up by the adaptor are placed in the Archive folder</t>
  </si>
  <si>
    <t>Ability to see feeds picked up by the adaptor are processed and placed in the Archive folder</t>
  </si>
  <si>
    <t>1.Able to Log into Verint WebApp with Admin Access
2.Able to Select Organization Management from the dashboard
3.Able to Select Work queue group Mapping from organization  Management.
4.Able to Double click on the Work queue that you want to map the Data source group to be mapped to
5.Alble to In the pop window Select the Data source 
6.Able to select the Data source group to be mapped to the right pane 
7.able to click on "Save mapping " button at the bottom right corner</t>
  </si>
  <si>
    <t>1.Log into Verint WebApp with Admin Access
2.Select Organization Management from the dashboard
3.Select Work queue group Mapping from organization  Management.
4.Double click on the Work queue that you want to map the Data source group to be mapped to
5.In the pop window Select the Data source 
6.Then select the Data source group to be mapped to the right pane 
7.click on "Save mapping " button at the bottom right corner</t>
  </si>
  <si>
    <t xml:space="preserve">1.Need to login with Test ID that has been assigned the Administrator role type
2.Need Data sources group created and Work queues created
</t>
  </si>
  <si>
    <t>To map data source with the work queues</t>
  </si>
  <si>
    <t>Ability to map Data source group with the Work queues created</t>
  </si>
  <si>
    <t xml:space="preserve">Need to login with Test ID that has been assigned the Administrator role type
</t>
  </si>
  <si>
    <t>1.Able to Log into Verint WebApp with Admin Access
2.The System management should be selected and then the Integration Server in the system management should be selected 
3.The Integration server should be selected  and the configurations should be edited
4.The adaptor from the integration packages should be selected 
5."Import now" on the center of the screen should be selected.</t>
  </si>
  <si>
    <t>1.Log into Verint WebApp with Admin Access
2.Select System management and then select Integration Server in the system management
3.Select Integration server and edit the configurations 
4.Select the adaptor form the integration packages
5.Click on import now on the center of the screen</t>
  </si>
  <si>
    <t>To turn on timer on the adaptor and run automatically</t>
  </si>
  <si>
    <t>Should have Admin access to log into Verint WebApp .</t>
  </si>
  <si>
    <t xml:space="preserve">1.Able Log into Verint WebApp with Admin Access
2.System management should be selected and then Integration Server in the system management should be selected 
3.Integration server should be selected  and the configurations should be edited
4.The adaptor should be selected  form the integration packages
5.data source should be selected  from top dashboard
6.The available data source under configure data sources should be selected 
7.the data source should be highlighted and assigned to the select data source </t>
  </si>
  <si>
    <t xml:space="preserve">1.Log into Verint WebApp with Admin Access
2.Select System management and then select Integration Server in the system management
3.Select Integration server and edit the configurations 
4.Select the adaptor form the integration packages
5.Select data source from top dashboard
6.Select the available data source under configure data sources
7.Highlight the data source and assign to the select data source </t>
  </si>
  <si>
    <t>To map data source with the adaptor</t>
  </si>
  <si>
    <t>Ability To map data source with the adaptor</t>
  </si>
  <si>
    <t>1.Able to Log into Verint WebApp with Admin Access
2.System management should be selected and then Integration Server in the system management should be selected
3.Integration server should be selected and edit the configurations should be selected
4.the adaptor form the integration packages should be selected
5.configure from the top hand corner should be selected
6.Report settings should be selected and  the "report file path " with Server File path should be verified.
7.Select archive settings and verify "Archive " "error " and "diagnostic " and "intermediate" with server path files.</t>
  </si>
  <si>
    <t>1.Log into Verint WebApp with Admin Access
2.Select System management and then select Integration Server in the system management
3.Select Integration server and edit the configurations 
4.Select the adaptor form the integration packages
5.Select configure from the top hand corner
6.Select Report settings and verify the "report file path " with Server File path.
7.Select archive settings and verify "Archive " "error " and "diagnostic " and "intermediate" with server path files.</t>
  </si>
  <si>
    <t>Server File path should be known</t>
  </si>
  <si>
    <t>1. Able Log into Verint WebApp with Admin Access
2.System Management from the Dash Board should be selected
3.Integrations servers form the Systems management should be selected
4.Highlight the Integration server should be selected and Edit Configuration should be selected
5.the Integration server should be selected on the Top on the left hand pane 
6.Work Flow from the Dash Board should be selected
7.the Available Adaptors form the left hand side should be selected and move them to Right hand side or Packages should be selected
8.Monitor on the Tool bar should be selected and we should see the Adaptor is created and Green light On .</t>
  </si>
  <si>
    <t>1.Log into Verint WebApp with Admin Access
2.Select System Management from the Dash Board
3.Select Integrations servers form the Systems management 
4.Highlight the Integration server and select Edit Configuration
5.Select the Integration server on the Top on the left hand pane 
6.Select Work Flow from the Dash Board
7.Select the Available Adaptors form the left hand side and move them to Right hand side or Selected Packages
8.Select Monitor on the Tool bar and we can see the Adaptor is created and Green light On .</t>
  </si>
  <si>
    <t xml:space="preserve">1. Able Log into Verint WebApp with Admin Access
2.Organization Management from the dashboard should be selected
3.Under Organization management , Work Queue Settings should be selected
4.organization from the Left pane should be selected
5.Work queue from the right pane should be selected, and Delete work queue should be clicked
</t>
  </si>
  <si>
    <t xml:space="preserve">1.Log into Verint WebApp with Admin Access
2.Select Organization Management from the dashboard
3.Under Organization management select Work Queue Settings
4.Select organization from the Left pane
5.Select a Work queue from the right pane, and click on Delete work queue
</t>
  </si>
  <si>
    <t>To delete a work queue</t>
  </si>
  <si>
    <t>1.Able Log into Verint WebApp with Admin Access
2.Organization Management from the dashboard should be selected
3.Under Organization management , Work Queue Settings should be selected
4.organization from the Left pane should be selected
5.Work queue from the right pane should be selected, and Edit work queue should be clicked
6.the name and description from the drop should be changed and saved</t>
  </si>
  <si>
    <t>1.Log into Verint WebApp with Admin Access
2.Select Organization Management from the dashboard
3.Under Organization management select Work Queue Settings
4.Select organization from the Left pane
5.Select a Work queue from the right pane, and click on Edit work queue
6.change the name and description from the drop down and click save</t>
  </si>
  <si>
    <t>To edit and Work queue</t>
  </si>
  <si>
    <t xml:space="preserve">1.able Log into Verint WebApp with Admin Access
2.Organization Management from the dashboard should be selected
3.Under Organization management, the  Work Queue Settings should be selected
4.organization from the Left pane should be selected
5.work queue from bottom right hand corner should be selected
6.the work queue details in the description should be given
7.media as operation  should be selected
8.type as normal should be selected
9.the organization from your drop down should be selected 
10.the work queue should be saved </t>
  </si>
  <si>
    <t xml:space="preserve">1.Log into Verint WebApp with Admin Access
2.Select Organization Management from the dashboard
3.Under Organization management select Work Queue Settings
4.Select organization from the Left pane
5.Select work queue from bottom right hand corner
6.give the work queue details in the description
7.Select media as operation 
8.Select type as normal
9.Select the organization from your drop down 
10.click on save </t>
  </si>
  <si>
    <t>To create a work queue</t>
  </si>
  <si>
    <t>To Upload the file taken from Lotus notes to the Data Source Group</t>
  </si>
  <si>
    <t>To create data Source group</t>
  </si>
  <si>
    <t>1.Able to log into Verint WebApp with Admin Access
2.System Management should be selected from the dashboard
3.Data Source should be selected from System Management.
4.Data Source name should be selected from the left hand corner
5.The Data source from the Right hand corner should be deleted</t>
  </si>
  <si>
    <t>1.Log into Verint WebApp with Admin Access
2.Select System Management from the dashboard
3.Select Data Source from System Management.
4.Select the Data Source name from the left hand corner
5.Delete the Data source from the Right hand corner</t>
  </si>
  <si>
    <t>To Create and  delete a Data source</t>
  </si>
  <si>
    <t>Ability to delete a Data source</t>
  </si>
  <si>
    <t>1.System Management from the dashboard is selected 
3.Data Source from System Management selected
4.setting from the Data Source is selected 
5.Create Data Source on the bottom right hand corner Selected
6.Operations in Type is selected
7.Name as WIT  Data feed data source name and give description should be given .</t>
  </si>
  <si>
    <t>1.Log into Verint WebApp with Admin Access
2.Select System Management from the dashboard
3.Select Data Source from System Management
4.Select setting from the Data Source
5.Select Create Data Source on the bottom right hand corner
6.Select Operations in Type
7.Give Name as WIT  Data feed data source name and give description .</t>
  </si>
  <si>
    <t>To create a Data Source For the WIT Life Values Data feed</t>
  </si>
  <si>
    <t xml:space="preserve">1.Organization Management is selected
3.Organization settings under organization Management selected
3.Parent Org from the Left hand corner under the organization name I selected
4."Save and Apply to sub organization " on the bottom right hand corner </t>
  </si>
  <si>
    <t>1.Log into Verint webapp with the Admin Access
2.Select Organization Management 
3.Select Organization settings under organization Management 
4.Select a Parent Organization from the left pane to be edited
5.Select the time zone as" CST " to "CST-6.00"
6.Select the week start day as " Saturday"
7.Select day boundary as "1.00 am" 
8.Click save on the bottom right hand side .
9.Change  the organization name and description.
10.Click "Save and apply to sub-organizations" on the bottom right hand corner.</t>
  </si>
  <si>
    <t xml:space="preserve">Should have Admin access to log into Verint webapp </t>
  </si>
  <si>
    <t>Able to  apply the changes in the time zone and day boundary to child Organization</t>
  </si>
  <si>
    <t>1.Organization Management is selected
3.Organization settings under organization Management selected 
4.Given a organization name as "Express"
5.the time zone as" CST " selected 
6.week start day as " Saturday" should be selected 
7.The day boundary as "12.00 am" is selected 
8.the Organization should be saved
9.the organization name and description should be changed.
10.the organization should be saved</t>
  </si>
  <si>
    <t>1.Log into Verint webapp with the Admin Access
2.Select Organization Management 
3.Select Organization settings under organization Management 
4.Select an Organization from the left pane to be edited
5.Select the time zone as" CST " to "CST-6.00"
6.Select the week start day as " Saturday"
7.Select day boundary as "1.00 am" 
8.Click save on the bottom right hand side .
9.Change  the organization name and description.
10.Click Save on the bottom right hand corner.</t>
  </si>
  <si>
    <t>Able to edit the time zone and day boundary</t>
  </si>
  <si>
    <t>1.Organization Management is selected
3.Organization settings under organization Management should be selected 
4.Organization name should be entered"
5.The time zone as" CST " selected 
6.Week start day as " Saturday" should be selected 
7.The day boundary as "12.00 am" is selected 
8.The Organization should be saved</t>
  </si>
  <si>
    <t>1.Log into Verint webapp with the Admin Access
2.Select Organization Management 
3.Select Organization settings under organization Management 
4.Give a organization name
5.Select the time zone as" CST " 
6.Select the week start day as " Saturday"
7.Select day boundary as "12.00 am" 
8. Click save on the bottom right hand side .</t>
  </si>
  <si>
    <t>To set up an Organization</t>
  </si>
  <si>
    <t>BO</t>
  </si>
  <si>
    <t>TEST EXECUTION SUMMARY FOR BO</t>
  </si>
  <si>
    <t>Capture intraday data by call type.
1. See requirements module
2. See staffing requirements
#3. See intraday day a specific contact type.</t>
  </si>
  <si>
    <r>
      <t xml:space="preserve">Role = Scheduler
</t>
    </r>
    <r>
      <rPr>
        <b/>
        <sz val="10"/>
        <rFont val="Arial"/>
        <family val="2"/>
      </rPr>
      <t/>
    </r>
  </si>
  <si>
    <t xml:space="preserve">Role  = Scheduler
</t>
  </si>
  <si>
    <t xml:space="preserve">1. Go to Forecasting &amp; Scheduling    
2. Select Work Rules  
3. Select Shifts.   
4. Select campaign.      
5. Go to the shift event patterns section 
6. Select the add button to add shift events (breaks)                                                                                          
7. Use the start time type and Earliest start and stop times entries to manipulate break placement into the shift.                                                                                                   </t>
  </si>
  <si>
    <t>1. See choice for work rules       
2. See choice for shift events        
3.  See agents   
4. See choice for campaign    
5. See shift events      
6. Add a shift event    
7. Will be able to prevent breaks from being scheduled too closely together.</t>
  </si>
  <si>
    <t>Ability for employees to request a change in shift</t>
  </si>
  <si>
    <t>Ability for employees to request change in start time</t>
  </si>
  <si>
    <t>Ability for employees to request change in activity</t>
  </si>
  <si>
    <t>Ability to enable auto approval of custom shift requests</t>
  </si>
  <si>
    <t>Ability to enable auto denial of custom shift requests</t>
  </si>
  <si>
    <t>Ability to flag requests that violate net staffing criteria</t>
  </si>
  <si>
    <t>Ability to optimize hiring plan</t>
  </si>
  <si>
    <t>Ability to optimize hours of the week plan</t>
  </si>
  <si>
    <t>Ability to optimize vacation hours plan</t>
  </si>
  <si>
    <t>Ability to import vacation hours</t>
  </si>
  <si>
    <t xml:space="preserve">Ability to export vacation hours </t>
  </si>
  <si>
    <t>Ability to optimize ASA goals</t>
  </si>
  <si>
    <t>Ability to show time line of a shift with activity</t>
  </si>
  <si>
    <t>Ability to show time line of shift with length</t>
  </si>
  <si>
    <t>Ability to show time line of shift with total paid hours</t>
  </si>
  <si>
    <t>Ability to place breaks automatically</t>
  </si>
  <si>
    <t>Ability to provide suggestions for better shift templates</t>
  </si>
  <si>
    <t>Ability to provide suggestions for better overtime templates</t>
  </si>
  <si>
    <t>Ability to optimize shift event placement based on net staffing</t>
  </si>
  <si>
    <t>Ability to optimize shift event placement based on FTE differential</t>
  </si>
  <si>
    <t>Ability to find employees able to work on selected queue</t>
  </si>
  <si>
    <t>Ability to limit suggested employees to only skilled scheduling periods</t>
  </si>
  <si>
    <t>Ability to click a button to bring up a pop-up window to find suggested employees</t>
  </si>
  <si>
    <t>Ability to filter on available employees</t>
  </si>
  <si>
    <t>Ability to maintain auto service level recalculations</t>
  </si>
  <si>
    <t>Ability to maintain additional icons in Schedule view portlet</t>
  </si>
  <si>
    <t>Ability to maintain organizational-level attributes for queues</t>
  </si>
  <si>
    <t>Ability to maintain ASA goals for skill-based environments</t>
  </si>
  <si>
    <t>Ability to provide field access control to user-defined fields</t>
  </si>
  <si>
    <t>Ability to provide administrator access to control access to user-defined fields</t>
  </si>
  <si>
    <t>Ability to control view privileges of each user-defined field</t>
  </si>
  <si>
    <t>Ability to control edit privileges of each user-defined field</t>
  </si>
  <si>
    <t>Ability to provide a read-only inbox for messages sent to users by other employees</t>
  </si>
  <si>
    <t>Ability to provide a read-only inbox for email messages from alert rules</t>
  </si>
  <si>
    <t>Ability to email messages from alert rules to personal notification inbox</t>
  </si>
  <si>
    <t>Ability to send internal messages to a personal inbox from other users</t>
  </si>
  <si>
    <t>Ability to send internal messages to a personal inbox from an alert rule pop up</t>
  </si>
  <si>
    <t>Ability to send internal messages to a personal inbox from an internally sent pop up</t>
  </si>
  <si>
    <t>Ability for a manager to read all messages sent to their employee's inbox</t>
  </si>
  <si>
    <t>Ability for a manager to edit an internal message</t>
  </si>
  <si>
    <t xml:space="preserve">Ability for edited messages to become "unread" for all recipients </t>
  </si>
  <si>
    <t>Ability for edited messages to become "unread" for all recipients even if a recipient had read the previous message</t>
  </si>
  <si>
    <t>Ability to populate the most recent messages in a personal inbox</t>
  </si>
  <si>
    <t>Ability to search messages in a personal inbox</t>
  </si>
  <si>
    <t>Ability to filter messages in a personal inbox</t>
  </si>
  <si>
    <t>Ability to automatically make roles created for a parent organization available to a child organization</t>
  </si>
  <si>
    <t>Ability to associate data sources with employees</t>
  </si>
  <si>
    <t>Ability to display all data sources whose organization assignment belongs to the employee's current organization</t>
  </si>
  <si>
    <t>Ability to display all data sources whose organization assignment belongs to a parent of the employee's current organization</t>
  </si>
  <si>
    <t>Ability to allow data source associations from previous organizations to be maintained when employees change organizations</t>
  </si>
  <si>
    <t>Ability to retain the call rep original organization.</t>
  </si>
  <si>
    <t>Ability for call rep to view their intraday work schedule for multiple business centers</t>
  </si>
  <si>
    <t>Ability for scheduler to view call reps across different business centers via controlled access</t>
  </si>
  <si>
    <t>Ability for scheduler to assign call reps across different business centers via controlled access</t>
  </si>
  <si>
    <t xml:space="preserve">Ability to view statistics for Service Level, FTE and Projects. </t>
  </si>
  <si>
    <t xml:space="preserve">Ability to find activities of a specific type in a specified time period </t>
  </si>
  <si>
    <t xml:space="preserve">Ability to use multiple-select and edit capabilities for activities </t>
  </si>
  <si>
    <t>Ability to copy a scheduling period in a single action</t>
  </si>
  <si>
    <t>Ability to copy a campaign in a single action</t>
  </si>
  <si>
    <t>Ability to display additional employee attributes at a glance</t>
  </si>
  <si>
    <t>Ability for the scheduler to create permissions based on an activity</t>
  </si>
  <si>
    <t>Ability for the scheduler to update permissions based on an activity</t>
  </si>
  <si>
    <t>Ability for the scheduler to delete permissions based on an activity</t>
  </si>
  <si>
    <t>Ability to display Overstaffed and Understaffed Employee within the Pulse Chart</t>
  </si>
  <si>
    <t>Ability to calculate net staffing</t>
  </si>
  <si>
    <t>Ability to display overstaffing</t>
  </si>
  <si>
    <t>Ability to display understaffing</t>
  </si>
  <si>
    <t>Ability to display headcount values in an organization</t>
  </si>
  <si>
    <t>Ability for employees to request new shifts</t>
  </si>
  <si>
    <t>Ability for employees to request new overtime shifts</t>
  </si>
  <si>
    <t>Ability for employees to request new shift extensions</t>
  </si>
  <si>
    <t>Ability to associate up to 35 fields per organization</t>
  </si>
  <si>
    <t>Ability to create a text user-defined field</t>
  </si>
  <si>
    <t>Ability to create a numeric user-defined field</t>
  </si>
  <si>
    <t>Employees to request new overtime extensions for Extension After shift</t>
  </si>
  <si>
    <t xml:space="preserve">Employess to requests new overtime for a new shift </t>
  </si>
  <si>
    <t xml:space="preserve">Employee should be able  to request change in shift </t>
  </si>
  <si>
    <t>Employee should be able  to request change in start time</t>
  </si>
  <si>
    <t xml:space="preserve">Employees should be able to Request change in activity For a normal shift </t>
  </si>
  <si>
    <t xml:space="preserve">Employees should be able to Request change in activity For an OT extension after the shift </t>
  </si>
  <si>
    <t xml:space="preserve">Employees should be able to Request change in activity For an OT extension before the shift </t>
  </si>
  <si>
    <t>To enable auto aproval of custom shift requests</t>
  </si>
  <si>
    <t>To enable auto denial of custom shift requests</t>
  </si>
  <si>
    <t>To flag resquests that violate net staffing criteria in time off request validation rules showing surplous</t>
  </si>
  <si>
    <t>To flag resquests that violate net staffing criteria in Shift requests &amp; changes validtaion  rules showing shortage</t>
  </si>
  <si>
    <t xml:space="preserve">Able to Show time line of shift with activity </t>
  </si>
  <si>
    <t>Able to show time line of shift with length</t>
  </si>
  <si>
    <t>Able to show time line of shift with total  Paid Hours</t>
  </si>
  <si>
    <t>Able to place breaks automatically</t>
  </si>
  <si>
    <t>Able to provide suggestions for shift templates</t>
  </si>
  <si>
    <t>Able to provide suggestions for btter overtime templates</t>
  </si>
  <si>
    <t>Able to optimze shift event placement based on net staffing</t>
  </si>
  <si>
    <t>Able to optimze shift event placement based on FTE differential</t>
  </si>
  <si>
    <t>Able to find employess to work on selected queue</t>
  </si>
  <si>
    <t>Able to limit employess to only skilled scheduling periods</t>
  </si>
  <si>
    <t>UnAble to limit employess who are not in skilled scheduling periods</t>
  </si>
  <si>
    <t>Able to click a button to bring pop-up window to find suggested employee</t>
  </si>
  <si>
    <t>able to filter available employee</t>
  </si>
  <si>
    <t>Ability to calculate service levels for phone queues in response to schedule changes for an unskilled scheduling period</t>
  </si>
  <si>
    <t>Ability to calculate service levels for phone queues in response to schedule changes for a skilled scheduling period</t>
  </si>
  <si>
    <t xml:space="preserve">Ability to display a warning message if an agent is not qualified with the correct skill when adding a shift </t>
  </si>
  <si>
    <t>Ability to display a warning message if an agent is not qualified with the correct skill when adding a shift event</t>
  </si>
  <si>
    <t>Ability to allow agent to be scheduled for shift without the correct skill</t>
  </si>
  <si>
    <t>Ability to view error messages in the log viewer.</t>
  </si>
  <si>
    <t>Ability to display default parameters when required data is available</t>
  </si>
  <si>
    <t>Ability to display default parameters without having to first configure the pulse portlet</t>
  </si>
  <si>
    <t>Ability to only display the queue data values that fall within the campaign Hours of Operation (HOO) from the edit mode.</t>
  </si>
  <si>
    <t>Ability to display an icon showing if a shift has an overtime extension</t>
  </si>
  <si>
    <t>Ability to display overtime extension icon in the group schedule view</t>
  </si>
  <si>
    <t>Ability to display overtime extension icon in the personal schedule view</t>
  </si>
  <si>
    <t>Ability to display overtime extension icon in the multi day group schedule portlet</t>
  </si>
  <si>
    <t>Ability to display details on the overtime extension</t>
  </si>
  <si>
    <t>Ability to create organizational-level attributes for queues</t>
  </si>
  <si>
    <t>Ability to delete organizational-level attributes for queues</t>
  </si>
  <si>
    <t>Ability to set ASA goals for skill-based environments</t>
  </si>
  <si>
    <t xml:space="preserve">Should have Admin access to the verint webapp and should have inbox configured </t>
  </si>
  <si>
    <t xml:space="preserve">Ability for a Employee to set there own user defined fields </t>
  </si>
  <si>
    <t xml:space="preserve">Validation Rule </t>
  </si>
  <si>
    <t xml:space="preserve">Strategic Planner </t>
  </si>
  <si>
    <t>Calendar View</t>
  </si>
  <si>
    <t xml:space="preserve">Auto Breaking Funtionality </t>
  </si>
  <si>
    <t xml:space="preserve">Employee suggestion </t>
  </si>
  <si>
    <t>Service Level</t>
  </si>
  <si>
    <t>Pulse View</t>
  </si>
  <si>
    <t xml:space="preserve">Schedules  </t>
  </si>
  <si>
    <t xml:space="preserve">Organizational level attributes for the Queues </t>
  </si>
  <si>
    <t xml:space="preserve">User Defined fields </t>
  </si>
  <si>
    <t xml:space="preserve">Notifications </t>
  </si>
  <si>
    <t>Association of roles with an organization</t>
  </si>
  <si>
    <t>Association of data sources with an organization</t>
  </si>
  <si>
    <t xml:space="preserve">Intraday Split Shifts </t>
  </si>
  <si>
    <t xml:space="preserve">Enhanced Calendar View </t>
  </si>
  <si>
    <t xml:space="preserve">Net Staffing </t>
  </si>
  <si>
    <t>Ability to maintain Request Management Enhancements</t>
  </si>
  <si>
    <t xml:space="preserve">1.Login as in Agent 
2.Click on "My Home" , click on "My Requests" 
3.Click on the Create a new request button on the right bottom corner
4.Click on the "Shift Request &amp; Change" button on the Pop up
5.Select the "Start date" from when you want to request for new overtime extensions
6.Select the Shift start time,Shift ,that has already been schdeuled
7.Check the  "Mark entire shift as overtime" check box 
8.click on Save 
9..Click on Done button
</t>
  </si>
  <si>
    <t xml:space="preserve">1.Login as in Agent 
2.Click on "My Home" , click on "My Requests" 
3.Click on the Create a new request button on the right bottom corner
4.Click on the "Shift Request &amp; Change" button on the Pop up
5.Select the "Start date" from when you want to request for change in shift.
6.Select the Shift start time,as the time you want to change the shift to .
7.Select the Shift as regular or any of the shifts ,that has already been schdeuled
7.Make sure "Mark entire shift as overtime" check box is unchecked
8.click on Save 
9.Click on Done button
</t>
  </si>
  <si>
    <t xml:space="preserve">1.Login as in Agent 
2.Click on "My Home" , click on "My Requests" 
3.Click on the Create a new request button on the right bottom corner
4.Click on the "Shift Request &amp; Change" button on the Pop up
5.Select the "Start date" from when you want to request for change in shift.
6.Select the Shift start time,as the time you want to change the shift to .
7.Select the Shift and notice the Activity changes 
8.click on Save 
9.Click on Done button
</t>
  </si>
  <si>
    <t xml:space="preserve">1.Login as in Agent 
2.Click on "My Home" , click on "My Requests" 
3.Click on the Create a new request button on the right bottom corner
4.Click on the "Shift Request &amp; Change" button on the Pop up
5.Select the "Start date" from when you want to request for new overtime extensions
6.Select the Shift start time,Shift ,that has already been schdeuled
7.Make sure "Mark entire shift as overtime" check box is unchecked
8.Select the drop down for Extension After shift
9..Select the Shift and notice the Activity changes 
10.click on Save 
11Click on Done button
</t>
  </si>
  <si>
    <t xml:space="preserve">We should login with Admin access </t>
  </si>
  <si>
    <t xml:space="preserve">1.Login into Verint with Admin access
2.Click on Organisation management 
3.In that Click on Request mangement settings 
4.Click on "Auto Processing " from the Dashboard
5.click on "Create new rule"
6.click on "Shift request and Change" from the pop up
7.Select the organisation ,and shift details 
7.In the Auto processing criteria ,unselect "do not auto approve any request"
8.Select Auto approve for the dedired auto approval selection 
9.Click on Save button 
</t>
  </si>
  <si>
    <t xml:space="preserve">1.Login into Verint with Admin access
2.Click on Organisation management 
3.In that Click on Request mangement settings 
4.Click on "Auto Processing " from the Dashboard
5.click on "Create new rule"
6.click on "Shift request and Change" from the pop up
7.Select the organisation ,and shift details 
7.In the Auto processing criteria ,unselect "do not auto deny any request"
8.Select Auto denial for the dedired auto denial selection 
9.Click on Save button 
</t>
  </si>
  <si>
    <t xml:space="preserve">1.Planner should over schedule a resource 
2.Role with Admin access
3.Admin should select the checkbox under schedule "Show Net Staffing in Graphical Schedules" in preference </t>
  </si>
  <si>
    <t>1.Login into Verint with Admin access
2.Click on Organisation management 
3.In that Click on Request mangement settings 
4.Click on "Validation Rules " from the Dashboard
5.Under time off request validation rules select the check box of the following rule "Minimum duration of request with a net staffing surplus"
6.give percent that is desired</t>
  </si>
  <si>
    <t>1.Login into Verint with Admin access
2.Click on Organisation management 
3.In that Click on Request mangement settings 
4.Click on "Validation Rules " from the Dashboard
5.Under time off request validation rules select the check box of the following rule "Minimum duration of request with a net staffing shortage"
6.give percent that is desired</t>
  </si>
  <si>
    <t xml:space="preserve">Should have Statergic Planner issuance pushed into the test work station and shouldhave Schduler access to the applciation </t>
  </si>
  <si>
    <t xml:space="preserve">1. Log into Staergic Planner 
2. Select Scenaris under the dash board
3. Select Optimize under scenario
4. Select Sales only and Teach only to the left hand pane by clicking the right inport button 
5. Set the staffing prefrences 
6. Set Tolerence for over staffing 
7. Set limit or no limit to hire the employees 
8. Optimize the staffing profiles
</t>
  </si>
  <si>
    <t xml:space="preserve">Use steps 1-7 from TC 15 
9. Select the parameters fromt the top left hand side 
10. Select Vacations hours per week 
11. Click save </t>
  </si>
  <si>
    <t xml:space="preserve">1. Log into Statergic Planner 
2. Select Staffing Profiles 
3. Select Import Vacation Hours 
4. Select date range from and to 
5. Select a organization
6. Select import 
</t>
  </si>
  <si>
    <t xml:space="preserve">1. Log into Statergic Planner 
2. Select Staffing Profiles 
3. Dialog box opens 
4. Set beginning and ending of a interval on top of the dialog box 
5. All the staffing profiles are listed to import the Vacation hours 
6. Click v11+ to export the vacation hours 
7. Select the organization list from whihc you want to export 
8. Click set to export the file </t>
  </si>
  <si>
    <t xml:space="preserve">1. Log into Verint Webapp
2. Select Forecasting &amp;Schduling under the dash board 
3. Select the olas under Forecasting and Schduling 
4. Select service goals under Goals 
5.Select Campaign from the Left hand side and schdulling period 
6. Select work queue from left hand side 
7. Select Service goal types 
8. GIve the parameters and select save </t>
  </si>
  <si>
    <t xml:space="preserve">1.Should have planner access
2.Should have a scheduled a user </t>
  </si>
  <si>
    <t xml:space="preserve">1.Login to verint with a planner access
2.Clcik on forecast and schedulling
3.Clcik on Shift events
4.create an shift event with acitvity as blended 
5.Select "Relative to shift start " chekcbox
6.Give the relative Earliest start time 
7.Give the Latest start  time
8."click on Save
9.Publish the Campaign wiht the shitfs  and notice the break added 
</t>
  </si>
  <si>
    <t xml:space="preserve">1.Login to verint with a planner access
2.Clcik on forecast and schedulling
3.Clcik on Overtime extensions
4.Give the relative Min Gap and Max gap
5.Give the Latest start  time
6.click on Save
7.Hover your mouse on the Over time schduled  and verify </t>
  </si>
  <si>
    <t xml:space="preserve">1.Should have planner access
2.Should have net staffing enabled in the preference </t>
  </si>
  <si>
    <t xml:space="preserve">1.Should have planner access
2.Should have net staffing enabled in the preference 
3.Should have enabled FTE diffferential enabled </t>
  </si>
  <si>
    <t>1.should have Planner access
2.Should have work queues mapped with Campaigns</t>
  </si>
  <si>
    <t>1.Login to Verint with Planner access
2.Click on Forecasting and scheduling 
3.Click on calender from the drop down
4.Select the Queue you want the employess to work for from the menu in the Calendar
4.Cick on the "suggest available employee" icon from the Calender menu
5.Select the checkbox for "show available employee who have skills to work on the following queue
6.click the "OK" button</t>
  </si>
  <si>
    <t>1.should have Planner access
2.Should have work queues mapped with Skill based Campaigns</t>
  </si>
  <si>
    <t>1.Login to Verint with Planner access
2.Click on Forecasting and scheduling 
3.Click on calender from the drop down
4.Cick on the "suggest available employee" icon from the Calender menu
5.Select any of the checkbox in the pop up box 
6.click the "OK" button</t>
  </si>
  <si>
    <t>1.should have Planner access
2.Should have work queues mapped with Skill based Campaigns option unchecked .</t>
  </si>
  <si>
    <t>1.Login to Verint with Planner access
2.Click on Forecasting and scheduling 
3.Click on calender from the drop down
4.Cick on the "suggest available employee" icon from the Calender menu</t>
  </si>
  <si>
    <t>1.Login to Verint with Planner access
2.Click on Forecasting and scheduling 
3.Click on calender from the drop down
4.Cick on the "suggest available employee" icon from the Calender menu
5.Select "Show all employees" from the employee filter column in the pop up  box 
6.click the "OK" button</t>
  </si>
  <si>
    <t>1.Hover on F&amp;S and select settings under Campaigns.
2.Select the campaing and scheduling period.
3.Make sure that Skill based button is not checked.</t>
  </si>
  <si>
    <t>1. Login into application 
2.Hover on Forcasting and Scheduling and select calender under calender.
3.Select Campaign, period, and name of the person from the left navigation menu.
4.From the right top window, select statistics as service level from top menu.
5.Select the queue as Phone Queue.
6.Move the shift by dragging it.
7.Click on Recalculate statistics button from the top left bar.</t>
  </si>
  <si>
    <t>1.Hover on F&amp;S and select settings under Campaigns.
2.Select the campaing and scheduling period.
3.Make sure that Skill based button is checked.</t>
  </si>
  <si>
    <t>Skills should not be created for employees for which user is adding shift.</t>
  </si>
  <si>
    <t>1.Hover on Forcasting and Scheduling and select calender under calender.
2.Select Campaign, period, and name of the person from the left navigation menu.
3.Double click on any start time in order to create shift.
4.New window will pop up for create shift assignment.
5.Select shift &amp; activities and click ok.
6.Error msg pops up like "agent is not qualified with the correct skill"</t>
  </si>
  <si>
    <t>Skills should be created for employees for which user is adding shift.</t>
  </si>
  <si>
    <t>1.Hover on Forcasting and Scheduling and select calender under calender.
2.Select Campaign and period from the left navigation menu.
3.select person from left menu for whom shift has already created.
4.Right click on shift.
5.New window pops up to edit shift assignment.
6.Click on add an event which is not qualified for that person.
7.Error msg pops up.</t>
  </si>
  <si>
    <t>1 Set the Service Goals for Perticular Campaign and work queue.
2.Create a view for required data by going into Tracking, Pulse and create view button on the right bottom corner.</t>
  </si>
  <si>
    <t>1.Hover on Tracking and select Pulse under Pulse.
2.Select Campaign and select work queue.
3.Select view from the right window which shows required data.
4.Default parameters can be displayed when required data is available.</t>
  </si>
  <si>
    <t>1 Set the Service Goals for Perticular Campaign and work queue.
2.Create a view for required data by going into Tracking, Pulse and create view button on the right bottom corner.
3.Go to Pulse, and click on Edit View button and check the box for "Display hours of Operations only."</t>
  </si>
  <si>
    <t>1.Hover on Tracking and select Pulse under Pulse.
2.Select Campaign and select work queue.
3.Select view from the right window which shows required data.
4.Default parameters can be displayed when required data is available.
5.The queue data values that fall within the campaign hours of operation can be displayed.</t>
  </si>
  <si>
    <t>1.Go to F&amp;S and select calendar under calendar.
2.Select any Agent for perticular campaign and create shift with overtime hours and publish.</t>
  </si>
  <si>
    <t>1.Login to Impact360 with agent access for which Supervisor has published overtime schedule.
2.Go to My Home and select My Schedule and select Personal Tab.
3.Click on Dates &amp; time of schedule.
4.In the shift, the green piece of paper icon with 2 small dots can be displayed for overtime shift.</t>
  </si>
  <si>
    <t>1.Login to Impact360 with agent access for which Supervisor has published overtime schedule.
2.Go to My Home and select My Schedule and select Group Tab.
3.Click on Dates &amp; time of schedule.
4.In the shift, the green piece of paper icon with 2 small dots can be displayed for overtime shift.</t>
  </si>
  <si>
    <t>1.Login to Impact360 with agent access for which Supervisor has published overtime schedule.
2.Go to My Home and select My Schedule and select Group Tab.
3.Select view as Multiday from the top right corner.
4.Click on Dates &amp; time of schedule.
5.In the shift, the green piece of paper icon with 2 small dots can be displayed for overtime shift.</t>
  </si>
  <si>
    <t>1.Login to Impact360 with agent access for which Supervisor has published overtime schedule.
2.Go to My Home and select My Schedule and select Personal Tab.
3.Click on Dates &amp; time of schedule.
4.In the shift, the green piece of paper icon with 2 small dots can be displayed for overtime shift.
5.Hover the mouse pointer on overtime shift and details can be displayed.</t>
  </si>
  <si>
    <t>Skill based checkbox should be checked for the scheduling period for which User is setting the ASA goals.
User can check the box by going into F&amp;S, campaigns, setting and select scheduling perid and check the box for skill box.</t>
  </si>
  <si>
    <t>1.Go to Forcasting and Scheduling.
2.Go to Goals and select Service Goals.
3.Select the campaign and select the scheduling period for which user has checked skill based checkbox.
4.From the right window, Go to Service Goal Type and select Average Speed to Anwer.
5.Put some number in Seconds for Average speed to answer.</t>
  </si>
  <si>
    <t xml:space="preserve">Shoul have Admin Access on Verint application </t>
  </si>
  <si>
    <t xml:space="preserve">1.Log into veirnt webapp
2. Select the Messeage notification on top of the dash board of the application 
3. Select the email and click view </t>
  </si>
  <si>
    <t xml:space="preserve">1.Log into veirnt webapp
2. Select Send Messeage option on the dash board
3. Select popup messeage under the send messeage
4. Select employees and create a filter for employees based on organizations 
5 . Select available date and expiration date 
6. Select the subject line and add some info in it 
7. Select Messegae text and priority of the messeage to be delievered </t>
  </si>
  <si>
    <t xml:space="preserve">1.Log into veirnt webapp
2. Select Send Messeage option on the dash board
3. Select internal messeage under the send messeage
4. Select employees and create a filter for employees based on organizations 
5 . Select available date and expiration date 
6. Select the subject line and add some info in it 
7. Select Messegae text and priority of the messeage to be delievered </t>
  </si>
  <si>
    <t xml:space="preserve">1.Log into veirnt webapp
2. Select My Home in the dash board 
3. Select My Notifications under my home 
4. Open My Notifications 
5. Select the email and click view </t>
  </si>
  <si>
    <t xml:space="preserve">1. Log into Veirnt Webapp with manager access or supervisor access
2. Select the Tracking from the dash board  
3. Select Notifications under Tracking 
4. Select the Messeage form my Notifications
5. Edit the internal messeage </t>
  </si>
  <si>
    <t xml:space="preserve">1. Log into Veirnt Webapp with Test id
2. Select the Tracking from the dash board  
3. Select Notifications under Tracking 
4. Select the Messeage from my Notifications
5. Edit the internal messeage 
</t>
  </si>
  <si>
    <t xml:space="preserve">1. Log into Veirnt Webapp with Test id
2. Select the Tracking from the dash board  
3. Select Notifications under Tracking 
4. Select the Messeage from my Notifications
5. Edit the internal messeage 
6. Send the internal messeage 
</t>
  </si>
  <si>
    <t>1. Log into Verint Webapp
2. Select My Home in the dash board 
3. Select My Notifications under my home 
4. Open My Notifications 
5. sort out using the sent option on the toolbar</t>
  </si>
  <si>
    <t xml:space="preserve">1. Log into Verint Webapp
2. Select My Home in the dash board 
3. Select My Notifications under my home 
4. Open My Notifications 
5. Select the search field </t>
  </si>
  <si>
    <t xml:space="preserve">1. Log into Verint Webapp
2. Select My Home in the dash board 
3. Select My Notifications under my home 
4. Open My Notifications 
5. Select the filter under type </t>
  </si>
  <si>
    <t>Data source should be created and Employees should be added in to the veirnt webapp</t>
  </si>
  <si>
    <t xml:space="preserve">1. Log into Verint webapp
2.Select User Management 
3. Select the Profiles under user management 
4. Select Select names from laft pane under names 
</t>
  </si>
  <si>
    <t xml:space="preserve">1. Log into Verint webapp
2.Select User Management 
3. Select the Profiles under user management 
4. Select View under employee
5. Create a filter by selecting the organization
6. Save the filter
7. Select the agent under names 
</t>
  </si>
  <si>
    <t>1)Login to Impact 360 application
2)Go to User management tab in dashboard.
3)Click on Employees.
4)Go to work rules tab
5)Inside work rules go to pooling rules
6)Select the check box  for employee can pool.
6)Add secondary  organisation
7)Select the start and the end date for the same.
8)Go to forecast and scheduling tab.
9)Go to campaigns in the menu. 
10)Verify whether the original organization has been retained for the particular employee.</t>
  </si>
  <si>
    <t>1)Login to Impact 360 application
2)Go to User management tab in dashboard.
3)Click on Employees.
4)Go to work rules tab
5)Inside work rules go to pooling rules
6)Select the check box  for employee can pool.
6)Add secondary  organisation
7)Select the start and the end date for the same.
8)Go to forecast and scheduling tab.
9)Go to calenders in the menu. 
10)Verify whether the call rep to view their intraday work schedule for multiple business centers</t>
  </si>
  <si>
    <t>1)Login to Impact 360 application
2)Go to forecast and scheduling tab
3)Go to Campaigns from the menu
4)Go to employees in menu.
5)Select the check box "show poolers to view all prospective employees for pooling".
6)Verfiy that the scheduler is able  to view call reps across different business centers via controlled access</t>
  </si>
  <si>
    <t>1)Login to Impact 360 application
2)Go to User management tab in dashboard.
3)Click on Employees.
4)Go to work rules tab
5)Inside work rules go to pooling rules
6)Select the check box  for employee can pool.
6)Add secondary  organisation
7)Select the start and the end date for the same.
8)Go to forecast and scheduling tab.
9)Go to campaigns in the menu. 
10)select the employee in the  employees tab
10)Verify whether the scheduler is able to assign call reps across different business centers via controlled access</t>
  </si>
  <si>
    <t xml:space="preserve">1)Login to Impact 360 application
2)GO to Forecast and scheduling tab in dashboard.
3)Click on calender from the  menu.
4)Select the campaign in the left window pane .
5)Select an  employee mapped to that  campaign.
6)Click on statistics dropdown.
7)Select the parameters of service level,FTE and projectswhich needs to be viewed.
8)Verify that the stats are displayed in the calender
</t>
  </si>
  <si>
    <t>1)Login to Impact 360 application
2)GO to Forecast and scheduling tab in dashboard.
3)Click on calender from the  menu.
4)Select the campaign in the left window pane .
5)Select an  employee mapped to that  campaign.
6)Click on filter button in calender title bar.
7)Select the  activity filter radio button in option.
8)Select the activity in the activity filter
10)Select the time period for that activity.
11)Click on OK button.
12)verify whether the activites are getting desiplayed properly or not.</t>
  </si>
  <si>
    <t>1)Login to Impact 360 application
2)GO to Forecast and scheduling tab in dashboard.
3)Click on calender from the  menu.
4)Select the campaign in the left window pane .
5)Select an  employee mapped to that  campaign.
6)Click on filter button in calender title bar.
7)Select the  activity filter radio button in option.
8)Select multiple  activities in the activity filter
10)Select the time period for that activity.
11)Click on OK button.
12)Verify whether the user is able  to do multiple select activites are able.</t>
  </si>
  <si>
    <t xml:space="preserve">1)Login to Impact 360 application
2)GO to Tracking tab in dashboard.
3)Click on Pulse from the Tracking menu.
4)Select the campaign in the left window pane .
5)Select a  work queue mapped to that  campaign.
6)Click on Create view button.
7)Give Name and description in view parameter section in the new window.
8)Click on Add statistics button and select  Net staffing.
9)Select forecasted checkbox  in absolute section.
10)Click on save button.
11)Verify that the overstaffed and understaffed employee are displayed in the pulse chart
</t>
  </si>
  <si>
    <t>1)Login to Impact 360 application
2)GO to Tracking tab in dashboard.
3)Click on Pulse from the Tracking menu.
4)Select the campaign in the left window pane .
5)Select a  work queue mapped to that  campaign.
6)Click on Create view button.
7)Give Name and description in view parameter section in the new window.
8)Click on Add statistics button and select  Net staffing.
9)Select forecasted checkbox  in absolute section.
10)Click on save button.
11)Verify that the calculted net staffing  is being displayed in the pulse view</t>
  </si>
  <si>
    <t xml:space="preserve">1)Login to Impact 360 application
2)GO to Tracking tab in dashboard.
3)Click on Pulse from the Tracking menu.
4)Select the campaign in the left window pane .
5)Select a  work queue mapped to that  campaign.
6)Click on Create view button.
7)Give Name and description in view parameter section in the new window.
8)Click on Add statistics button and select  Net staffing.
9)Select forecasted checkbox  in absolute section.
10)Click on save button.
11)Verify that the overstaffed employee are displayed in the pulse chart
</t>
  </si>
  <si>
    <t xml:space="preserve">1)Login to Impact 360 application
2)GO to Tracking tab in dashboard.
3)Click on Pulse from the Tracking menu.
4)Select the campaign in the left window pane .
5)Select a  work queue mapped to that  campaign.
6)Click on Create view button.
7)Give Name and description in view parameter section in the new window.
8)Click on Add statistics button and select  Net staffing.
9)Select forecasted checkbox  in absolute section.
10)Click on save button.
11)Verify that the understaffed employee are displayed in the pulse chart
</t>
  </si>
  <si>
    <t xml:space="preserve">1)Login to Impact 360 application
2)GO to Reports tab in dashboard.
3)Select netstaffing under staffing reports in left window pane
4)Select the report in the right window pane
5)Click on view button .
5)Verify that the staffing actual values are displayed in the report
7)Give Name and description in view parameter section in the new window.
8)Click on Add statistics button and select  Net staffing.
9)Select forecasted checkbox  in absolute section.
10)Click on save button.
11)Verify that the understaffed employee are displayed in the pulse chart
</t>
  </si>
  <si>
    <t xml:space="preserve">1)Login to Impact 360 application
2)GO to My home tab in dashboard.
3)Select My requests from the menu
4)Click on create New request button
5)Click on Shift request and change option .
5)Provide the shift criteria for the employee.
7)Click on OK button.
8)Verify whether the employye is able to request new shifts
</t>
  </si>
  <si>
    <t xml:space="preserve">1)Login to Impact 360 application
2)GO to My home tab in dashboard.
3)Select My requests from the menu
4)Click on create New request button
5)Click on Shift request and change option .
5)Provide the shift  criteria  in extension before/after the shift for the employee.
7)Click on OK button.
8)Verify whether the employe is able to request new shift extensions
</t>
  </si>
  <si>
    <t xml:space="preserve">Should have Organization creted </t>
  </si>
  <si>
    <t xml:space="preserve">1. Log into veirnt webapp with admin access
2. Select Organization management from the dash board 
3. Select User defined fields under user management 
4. Select organization form the left hand pane 
5 . Select type of User defined field and save </t>
  </si>
  <si>
    <t xml:space="preserve">Should have Organization creted and UDF's should be enabled </t>
  </si>
  <si>
    <t xml:space="preserve">1. Log into veirnt webapp
2. Select My home 
3. Select my profiles 
4. Select the Desired Employees from the left hand pane 
5. Enter the desired vales in UDF 
6. Click save </t>
  </si>
  <si>
    <t xml:space="preserve">1. Log into veirnt webapp with admin access
2. Select Organization management from the dash board 
3. Select User defined fields under user management 
4. Select organization form the left hand pane 
5 . Select type as Text User-Defined field and save </t>
  </si>
  <si>
    <t xml:space="preserve">1. Log into veirnt webapp with admin access
2. Select Organization management from the dash board 
3. Select User defined fields under user management 
4. Select organization form the left hand pane 
5 . Select type as Numeric User defined field and save </t>
  </si>
  <si>
    <t>1.Able to Login as in Agent 
2.Should be able Click on "My Home" , click on "My Requests" 
3.Should be able Click on the Create a new request button on the right bottom corner
4.Should be able to Click on the "Shift Request &amp; Change" button on the Pop up
5.Should be able to Select the "Start date" from when you want to request for new overtime extensions
6.Should be able Select the Shift start time,Shift ,that has already been schdeuled
7. "Mark entire shift as overtime" check box is should be checked
8.you'll get the following message on the top "Request has been saved. Request status is 'Pending'." on clicking on Save 
9.The request would be noticed under my requests on the dash board</t>
  </si>
  <si>
    <t>1.Able to Login as in Agent 
2.Able to Click on "My Home" , click on "My Requests" 
3.Able to Click on the Create a new request button on the right bottom corner
4.Able to Click on the "Shift Request &amp; Change" button on the Pop up
5.Able to Select the "Start date" from when you want to request for change in shift.
6.Able to Select the Shift start time,as the time you want to change the shift to .
7.Able to Select the Shift as regular ,that has already been schdeuled
7.Able Make sure "Mark entire shift as overtime" check box is unchecked
8.you'll get the following message on the top "Request has been saved. Request status is 'Pending'." on clicking on Save 
9.The request would be noticed under my requests on the dash board</t>
  </si>
  <si>
    <t>1.Able to Login as in Agent 
2.Able to Click on "My Home" , click on "My Requests" 
3.Able to Click on the Create a new request button on the right bottom corner
4.Able to Click on the "Shift Request &amp; Change" button on the Pop up
5.Able to Select the "Start date" from when you want to request for change in shift.
6.Able to Select the Shift start time,as the time you want to change the shift to .
7.Activity should change 
8.you'll get the following message on the top "Request has been saved. Request status is 'Pending'." on clicking on Save 
9.The request would be noticed under my requests on the dash board</t>
  </si>
  <si>
    <t xml:space="preserve">1.Able to Login as in Agent 
2.Should be able Click on "My Home" , click on "My Requests" 
3.Should be able Click on the Create a new request button on the right bottom corner
4.Should be able to Click on the "Shift Request &amp; Change" button on the Pop up
5.Should be able to Select the "Start date" from when you want to request for new overtime extensions
6.Should be able Select the Shift start time,Shift ,that has already been schdeuled
7.Should be able Make sure "Mark entire shift as overtime" check box is unchecked
8.Should be Able to Select the drop down for Extension After shift
9.Able to Select the Shift and notice the Activity changes 
10.you'll get the following message on the top "Request has been saved. Request status is 'Pending'." on clicking on Save 
11.The request would be noticed under my requests on the dash board
</t>
  </si>
  <si>
    <t xml:space="preserve">1.Able to Login into Verint with Admin access
2. Able to Click on Organisation management 
3.Able to  Click on Request mangement settings 
4.able to Click on "Auto Processing " from the Dashboard
5.able to click on "Create new rule"
6.Able to click on "Shift request and Change" from the pop up
7.Able to Select the organisation ,and shift details 
7."do not auto deny any request" should be unchecked
8.Able to select Select Auto denial for the dedired auto approval selection 
9.Auto processing rule should be saved 
</t>
  </si>
  <si>
    <t>1.Able to Login into Verint with Admin access
2.Able to Click on Organisation management 
3.Able to In that Click on Request mangement settings 
4.Able to Click on "Validation Rules " from the Dashboard
5.Able to Under time off request validation rules select the check box of the following rule "Minimum duration of request with a net staffing surplus"
6.Able to give percent that is desired</t>
  </si>
  <si>
    <t>1.Able to Login into Verint with Admin access
2.Able to Click on Organisation management 
3.Able to In that Click on Request mangement settings 
4.Able to Click on "Validation Rules " from the Dashboard
5.Able to Under time off request validation rules select the check box of the following rule "Minimum duration of request with a net staffing shortage"
6.Able to give percent that is desired</t>
  </si>
  <si>
    <t xml:space="preserve">1. Logged into Staergic Planner 
2. Selected Scenaris under the dash board
3. Selected Optimize under scenario
4. Selected Sales only and Teach only to the left hand pane by clicking the right inport button 
5. Set the staffing prefrences 
6. Set Tolerence for over staffing 
7. Set limit or no limit to hire the employees 
8. Optimize the staffing profiles
</t>
  </si>
  <si>
    <t xml:space="preserve">Use Step 1-8 from test case TC 15 
9. on the Top right hand corner Slect the Start date and end date 
10.Selected the parameters fromt the top left hand side 
11. we can optimize the Hours of week plan from selecting form the prefrences from the top left hand corner 
</t>
  </si>
  <si>
    <t xml:space="preserve">1. Logge into Statergic Planner 
2. Selected Staffing Profiles 
3. Selected Import Vacation Hours 
4. Selected date range from and to 
5. Selected a organization
6. Selected import 
7, Imported file will be saved as a local copy 
</t>
  </si>
  <si>
    <t xml:space="preserve">1. Logged into Verint Webapp
2. Selected Forecasting &amp;Schduling under the dash board 
3. Selected the olas under Forecasting and Schduling 
4. Selected service goals under Goals 
5.Selected Campaign from the Left hand side and schdulling period 
6. Selected work queue from left hand side 
7. Selected Service goal types 
8. GIven the parameters and select save 
9. When the SLA are defined we can see the the Number deviations on the Date range and deviationd in the service level graphs </t>
  </si>
  <si>
    <t xml:space="preserve">1.Able to Login to Verint applicaion 
2.Able to Clcik on Forecast and scheduling from the dashboard
3.Able to Click on calendar 
4.Able to Select Caimpagne ,Period , for the scheduled user
5.while hovering the mouse should be able to see the timeline of activity on the shift </t>
  </si>
  <si>
    <t>1.Able to Login to Verint applicaion 
2.Able to Clcik on Forecast and scheduling from the dashboard
3.Able to Click on calendar 
4.Able to Select Caimpagne ,Period , for the scheduled user
5.while hovering the mouse should be able to see the length of the shift</t>
  </si>
  <si>
    <t>1.Able to Login to Verint applicaion 
2.Able to Clcik on Forecast and scheduling from the dashboard
3.Able to Click on calendar 
4.Able to Select Caimpagne ,Period , for the scheduled user
5.Able to Click on the "configure employee headers" icon in the menubar of the calendar
6.Able to Select "WAGE" from the pop up window that appears  adn add it 
7.Able to Clcik on OK button 
8.The total wage should appear on the shift while hovering the moue over the shift</t>
  </si>
  <si>
    <t xml:space="preserve">1.Able to Login to verint with a planner access
2.Able to Clcik on forecast and schedulling
3.Able to Clcik on Shift events
4.Able to create an shift event with acitvity as blended 
5.Able to Select "Relative to shift start " chekcbox
6.Able to Give the relative Earliest start time 
7.Able to Give the Latest start  time
8.Able to "click on Save
9.Break should be automatically added based on the most suitable time </t>
  </si>
  <si>
    <t xml:space="preserve">1.Able to Login to verint with a planner access
2.Able to Clcik on forecast and schedulling
3.Able to Clcik on Shift events
4.Able to create an shift event with acitvity as blended 
5.Able to Select "Relative to shift start " chekcbox
6.Able to Give the relative Earliest start time 
7.Able to Give the Latest start  time
8.Able to "click on Save
9.Break should be automatically added based on the most suitable time 
10.Break should be automatically added based on the most suitable time in the shift </t>
  </si>
  <si>
    <t xml:space="preserve">1.Able to Login to verint with a planner access
2.Able to Clcik on forecast and schedulling
3.Able to Clcik on Shift events
4.Able to create an shift event with acitvity as blended 
5.Able to Give the Latest start  time
6.able to click on Save
7.The Overtime shift will be placed automtically based on the gap interval suggest and best suited </t>
  </si>
  <si>
    <t xml:space="preserve">1.Able to Login to Verint with Planner access
2.ABle to Click on Forecasting and scheduling 
3.Able to Click on calender from the drop down
4.Able to Cick on the "suggest available employee" icon from the Calender menu
5.Able to Select the any checkbox in the pop up box
6.Able to click the "OK" button
</t>
  </si>
  <si>
    <t>1.Able to Login to Verint with Planner access
2.ABle to Click on Forecasting and scheduling 
3.Able to Click on calender from the drop down
4.The  "suggest available employee" icon from the Calender menu ahould be disabled</t>
  </si>
  <si>
    <t xml:space="preserve">1.Able to Login to Verint with Planner access
2.ABle to Click on Forecasting and scheduling 
3.Able to Click on calender from the drop down
4.Able to Cick on the "suggest available employee" icon from the Calender menu
5.Able to Select "Show all employees" from the employee filter column in the pop up  box 
6.Able to click the "OK" button
</t>
  </si>
  <si>
    <t>1.User should hover on Forcasting and Scheduling and select calender under calender.
2.User should select Campaign, period, and name of the person from the left navigation menu.
3.User should double click on any start time in order to create shift.
4.New window should pop up for create shift assignment.
5.User should select shift &amp; activities and click ok.
6.Error msg should pop up like "agent is not qualified with the correct skill"</t>
  </si>
  <si>
    <t>1.User should hover on Forcasting and Scheduling and select calender under calender.
2.User should select Campaign and period from the left navigation menu.
3.User should select person from left menu for whom shift has already created.
4.User should right click on shift.
5.New window should pop up to edit shift assignment.
6.User should click on add an event which is not qualified for that person.
7.Error msg should pop up.</t>
  </si>
  <si>
    <t>1.User should hover the mouse pointer on System Management and select Log Viewer under Log.
2.Log Viewer configuration window should open up.
3.User should select the parameters based on requirements and click on View burron at the right bottom corner.
4.New window for Log Viewer should open up with error messages.</t>
  </si>
  <si>
    <t>1.User should hover the mouse pointer on Tracking and select Pulse under Pulse.
2.User should select Campaign and select work queue.
3.User should select view from the right window which shows required data.
4.Default parameters should be displayed when required data is available.</t>
  </si>
  <si>
    <t xml:space="preserve">1.User should hover the mouse pointer on Tracking and select Pulse under Pulse.
2.User should select Campaign and select work queue.
3.User should select view from the right window which shows required data.
4.Default parameters should be displayed when required data is available.
5.The queue data values that fall within campaign hours of operation should be displayed.
</t>
  </si>
  <si>
    <t>1.User should login to Impact360 with agent access for which Supervisor has published overtime schedule.
2.User should go to My Home and select My Schedule and select Personal Tab.
3.User should click on Dates &amp; time of schedule.
4.In the shift, the green piece of paper icon with 2 small dots should be displayed for overtime shift.</t>
  </si>
  <si>
    <t>1.User should login to Impact360 with agent access for which Supervisor has published overtime schedule.
2.User should go to My Home and select My Schedule and select Group Tab.
3.User should click on Dates &amp; time of schedule.
4.In the shift, the green piece of paper icon with 2 small dots should be displayed for overtime shift.</t>
  </si>
  <si>
    <t>1.User should login to Impact360 with agent access for which Supervisor has published overtime schedule.
2.User should go to My Home and select My Schedule and select Group Tab.
3.User should select view as Multiday from the top right corner.
4.User should click on Dates &amp; time of schedule.
5.In the shift, the green piece of paper icon with 2 small dots should be displayed for overtime shift.</t>
  </si>
  <si>
    <t>1.User should login to Impact360 with agent access for which Supervisor has published overtime schedule.
2.User should go to My Home and select My Schedule and select Personal Tab.
3.User should click on Dates &amp; time of schedule.
4.In the shift, the green piece of paper icon with 2 small dots should be displayed for overtime shift.
5.User should hover the mouse pointer on overtime shift and details should be displayed.</t>
  </si>
  <si>
    <t>1.User should go to Organization Management and select Work Queue Attribute Definition.
2.User should select Organization from left organization hiearchy for which user wants to delete attributes.
3.User should select attribute from right window and click on delete button at the bottom right corner.
4.User should click on Ok to the question pops up on the new window.
5.The attribute should be deleted.</t>
  </si>
  <si>
    <t>1.User should go to Forcasting and Scheduling.
2.User should go to Goals and select Service Goals.
3.User should select the campaign and select the scheduling period for which user has checked skill based checkbox.
4.From the right window, User should go to Service Goal Type and select Average Speed to Anwer.
5.User should put some number in Seconds for Average speed to answer.</t>
  </si>
  <si>
    <t>1.) User Management is selected from the Dashboard window
2.) Role Setup is displayed and selected from the drop-down menu
3.) Create New Role button is displayed and selected on the Role Setup window
4.) You are able to type in a Role Name and Description
5.)  Privileges are displayed in the New Role window and can be selected by clicking on the box next to each privilege
6.)  The Save button is displayed and can be selected on the New Role window
7.) User defined field is selected</t>
  </si>
  <si>
    <t xml:space="preserve">1.Logged into veirnt webapp
2. Selected the Messeage notification on top of the dash board of the application 
3. Selected the email and click view </t>
  </si>
  <si>
    <t xml:space="preserve">1. Logged into Verint Webapp
2. Selected My Home in the dash board 
3. Selected My Notifications under my home 
4. Opened My Notifications 
5. sorted out messeages from the Email Lret rules </t>
  </si>
  <si>
    <t xml:space="preserve">1.Logged into veirnt webapp
2. Selected My Home in the dash board 
3. Selected My Notifications under my home 
4. Opened My Notifications 
5. Selected the email and click view </t>
  </si>
  <si>
    <t xml:space="preserve">1. Logged into Veirnt Webapp with Test id
2. Selected the Tracking from the dash board  
3. Selected Notifications under Tracking 
4. Selected the Messeage from my Notifications
5. Edit the internal messeage 
6. Edited messeages will go to unread state 
</t>
  </si>
  <si>
    <t>1. Log into Verint Webapp
2. Select My Home in the dash board 
3. Select My Notifications under my home 
4. Open My Notifications 
5. sort out using the sent option on the toolbar
6. we can sort out using from the toolbar .</t>
  </si>
  <si>
    <t xml:space="preserve">1. Logged into Verint webapp
2.Selected User Management 
3. Selected the Profiles under user management 
4. Selected Select names from laft pane under names 
5. Data sources will be seen when a Employees are selected 
</t>
  </si>
  <si>
    <t xml:space="preserve">1. Logged into Verint webapp
2.Selected User Management 
3. Selected the Profiles under user management 
4. Selected View under employee
5. Created a filter by selecting the organization
6. Saved the filter
7. Selected the agent under names 
8. When select a employee data sources are visible 
</t>
  </si>
  <si>
    <t xml:space="preserve">1. Logged into Verint webapp
2.Selected User Management 
3. Selected the Profiles under user management 
4. Selected View under employee
5. Created a filter by selecting the organization
6. Saved the filter
7. Selected the agent under names 
8. Change the employee into different organization 
9. When select a employee data sources are visible 
10. Data sources will be visible when a employee is moved into differen organization
</t>
  </si>
  <si>
    <t>1)User should be able to login to Impact 360 application
2)User should be able to go to forecast and scheduling tab
3)User should be able to go to Campaigns from the menu
4)User should be able to go to employees in menu.
5)User should be able to select the check box "show poolers to view all prospective employees for pooling".
6)User should be able to verfiy that the scheduler is able  to view call reps across different business centers via controlled access</t>
  </si>
  <si>
    <t>1)User should be able toLogin to Impact 360 application
2)User should be able to go to User management tab in dashboard.
3)User should be able to click on Employees.
4)User should be able to go to work rules tab
5)User should be able to inside work rules go to pooling rules
6)User should be able to select the check box  for employee can pool.
6)User should be able to add secondary  organisation
7)User should be able to select the start and the end date for the same.
8)User should be able to go to forecast and scheduling tab.
9)User should be able to go to campaigns in the menu. 
10)User should be able to select the employee in the  employees tab
10)The scheduler should be able to assign call reps across different business centers via controlled access</t>
  </si>
  <si>
    <t xml:space="preserve">1)User should be able to login to Impact 360 application
2)User should be able to go to Forecast and scheduling tab in dashboard.
3)User should be able to click on calender from the  menu.
4)User should be able to select the campaign in the left window pane .
5)User should be able to select an  employee mapped to that  campaign.
6)User should be able to click on statistics dropdown.
7)User should be able to select the parameters of service level,FTE and projectswhich needs to be viewed.
8)User should be able to verify that the stats are displayed in the calender
</t>
  </si>
  <si>
    <t>1)User should be able to login to Impact 360 application
2)User should be able to  go to Forecast and scheduling tab in dashboard.
3)User should be able to  click on calender from the  menu.
4)User should be able to  select the campaign in the left window pane .
5)User should be able to select an  employee mapped to that  campaign.
6)User should be able to click on filter button in calender title bar.
7)User should be able to  select the  activity filter radio button in option.
8)User should be able to select the activity in the activity filter
10)User should be able to select the time period for that activity.
11)User should be able to click on OK button.
12)User should be able to verify whether the activites are getting desiplayed properly or not.</t>
  </si>
  <si>
    <t>1)User should be able to login to Impact 360 application
2)User should be able to GO to Forecast and scheduling tab in dashboard.
3)User should be able to click on calender from the  menu.
4)User should be able to select the campaign in the left window pane .
5)User should be able to select an  employee mapped to that  campaign.
6)User should be able to click on filter button in calender title bar.
7)User should be able to select the  activity filter radio button in option.
8)User should be able to select multiple  activities in the activity filter
10)User should be able to select the time period for that activity.
11)User should be able to click on OK button.
12)User should be able to verify whether the user is able  to do multiple select activites are able.</t>
  </si>
  <si>
    <t>1)User should be able to login to Impact 360 application
2)User should be able to go to Forecast and scheduling tab in dashboard.
3)User should be able to click on campaign from the  menu.
4)User should be able to select the campaign in the left window pane .
5)User should be able to select scheduling period for  that  campaign.
6)User should be able to click on create scheduling period  button.
7)User should be able to select the  start date for period different from current scheduling period
8)User should be able to click on Copy data from select period in initialization options.
10)User should be able to click on save button
11)User should be able to verify whether the scheduling period is getting copied to another week .</t>
  </si>
  <si>
    <t xml:space="preserve">1)User should be able to login to Impact 360 application
2)User should be able to go to My home tab in dashboard.
3)User should be able to select My requests from the menu
4)User should be able to click on create New request button
5)User should be able to click on Shift request and change option .
5)User should be able to provide the shift criteria for the employee.
6)User should be able to select the Mark Entire Shift As Overtime checkbox in the shift criteria
7)User should be able to click on OK button.
8)User should be able to verify whether the employee is able to request newovertime shifts
</t>
  </si>
  <si>
    <t xml:space="preserve">1)User should be able to login to Impact 360 application
2)User should be able to go to My home tab in dashboard.
3)User should be able to select My requests from the menu
4)User should be able to click on create New request button
5)User should be able to click on Shift request and change option .
5)User should be able to provide the shift  criteria  in extension before/after the shift for the employee.
7)User should be able to click on OK button.
8)User should be able to verify whether the employye is able to request new shift extensions
</t>
  </si>
  <si>
    <t xml:space="preserve">1. Logged into veirnt webapp with admin access
2. Selected Organization management from the dash board 
3. Selected User defined fields under user management 
4. Selected organization form the left hand pane 
5 . Selected type as Text User-Defined field and save </t>
  </si>
  <si>
    <t xml:space="preserve">1. Logged into veirnt webapp with admin access
2. Selected Organization management from the dash board 
3. Selected User defined fields under user management 
4. Selected organization form the left hand pane 
5 . Selected type as Numeric User defined field and save </t>
  </si>
  <si>
    <t xml:space="preserve">1. Logged into veirnt webapp with admin access
2. Selected Organization management from the dash board 
3. Selected User defined fields under user management 
4. Selected organization form the left hand pane 
5 . Selected type as date User defined field and save </t>
  </si>
  <si>
    <t xml:space="preserve">1. Logged into Verint webapp
2. Selected User management 
3. Selected employee from left hand pane under Employees 
4. Created filter under view
5.Selected the level of organization in the filter 
6.Selected user defined fileds under the left hand bottom 
7. Selected the user deifned field and cliecl save </t>
  </si>
  <si>
    <t>WFM279</t>
  </si>
  <si>
    <t>WFM280</t>
  </si>
  <si>
    <t>WFM281</t>
  </si>
  <si>
    <t>WFM282</t>
  </si>
  <si>
    <t>WFM283</t>
  </si>
  <si>
    <t>WFM284</t>
  </si>
  <si>
    <t>WFM285</t>
  </si>
  <si>
    <t>WFM286</t>
  </si>
  <si>
    <t>WFM287</t>
  </si>
  <si>
    <t>WFM288</t>
  </si>
  <si>
    <t>WFM289</t>
  </si>
  <si>
    <t>WFM290</t>
  </si>
  <si>
    <t>WFM291</t>
  </si>
  <si>
    <t>WFM292</t>
  </si>
  <si>
    <t>WFM293</t>
  </si>
  <si>
    <t>WFM294</t>
  </si>
  <si>
    <t>WFM295</t>
  </si>
  <si>
    <t>WFM296</t>
  </si>
  <si>
    <t>WFM297</t>
  </si>
  <si>
    <t>WFM298</t>
  </si>
  <si>
    <t>WFM299</t>
  </si>
  <si>
    <t>WFM300</t>
  </si>
  <si>
    <t>WFM301</t>
  </si>
  <si>
    <t>WFM302</t>
  </si>
  <si>
    <t>WFM303</t>
  </si>
  <si>
    <t>WFM304</t>
  </si>
  <si>
    <t>WFM305</t>
  </si>
  <si>
    <t>WFM306</t>
  </si>
  <si>
    <t>WFM307</t>
  </si>
  <si>
    <t>WFM308</t>
  </si>
  <si>
    <t>WFM309</t>
  </si>
  <si>
    <t>WFM310</t>
  </si>
  <si>
    <t>WFM311</t>
  </si>
  <si>
    <t>WFM312</t>
  </si>
  <si>
    <t>WFM313</t>
  </si>
  <si>
    <t>WFM314</t>
  </si>
  <si>
    <t>WFM315</t>
  </si>
  <si>
    <t>WFM316</t>
  </si>
  <si>
    <t>WFM317</t>
  </si>
  <si>
    <t>WFM318</t>
  </si>
  <si>
    <t>WFM319</t>
  </si>
  <si>
    <t>WFM320</t>
  </si>
  <si>
    <t>WFM321</t>
  </si>
  <si>
    <t>WFM322</t>
  </si>
  <si>
    <t>WFM323</t>
  </si>
  <si>
    <t>WFM324</t>
  </si>
  <si>
    <t xml:space="preserve">Role type = Scheduler
</t>
  </si>
  <si>
    <r>
      <t xml:space="preserve">Role type =  Administrator 
Employee Profile/Record must already exist AND user id and password must already be set up
</t>
    </r>
    <r>
      <rPr>
        <b/>
        <sz val="10"/>
        <rFont val="Calibri"/>
        <family val="2"/>
        <scheme val="minor"/>
      </rPr>
      <t>WFM010</t>
    </r>
  </si>
  <si>
    <r>
      <t xml:space="preserve">Role type =  Scheduler
</t>
    </r>
    <r>
      <rPr>
        <b/>
        <sz val="10"/>
        <rFont val="Calibri"/>
        <family val="2"/>
        <scheme val="minor"/>
      </rPr>
      <t>WFM012</t>
    </r>
    <r>
      <rPr>
        <sz val="10"/>
        <rFont val="Calibri"/>
        <family val="2"/>
        <scheme val="minor"/>
      </rPr>
      <t xml:space="preserve"> must be assigned to employee profile</t>
    </r>
  </si>
  <si>
    <r>
      <t xml:space="preserve">Select </t>
    </r>
    <r>
      <rPr>
        <b/>
        <sz val="10"/>
        <rFont val="Calibri"/>
        <family val="2"/>
        <scheme val="minor"/>
      </rPr>
      <t>Organization Management</t>
    </r>
    <r>
      <rPr>
        <sz val="10"/>
        <rFont val="Calibri"/>
        <family val="2"/>
        <scheme val="minor"/>
      </rPr>
      <t xml:space="preserve">
1. Select Groups/Group Settings
2. Select the group name you want to modify
3. Add any new members to the list or remove existing members</t>
    </r>
  </si>
  <si>
    <r>
      <t xml:space="preserve">Role type = Scheduler
</t>
    </r>
    <r>
      <rPr>
        <b/>
        <sz val="10"/>
        <rFont val="Calibri"/>
        <family val="2"/>
        <scheme val="minor"/>
      </rPr>
      <t>WMF268</t>
    </r>
    <r>
      <rPr>
        <sz val="10"/>
        <rFont val="Calibri"/>
        <family val="2"/>
        <scheme val="minor"/>
      </rPr>
      <t xml:space="preserve"> if using Campaign queues</t>
    </r>
  </si>
  <si>
    <r>
      <t xml:space="preserve">Select </t>
    </r>
    <r>
      <rPr>
        <b/>
        <sz val="10"/>
        <rFont val="Calibri"/>
        <family val="2"/>
        <scheme val="minor"/>
      </rPr>
      <t>Tracking</t>
    </r>
    <r>
      <rPr>
        <sz val="10"/>
        <rFont val="Calibri"/>
        <family val="2"/>
        <scheme val="minor"/>
      </rPr>
      <t xml:space="preserve">             
1. Select Pulse/Pulse
2. Highlight queue(s) or campaign (all queues in campaign) you want to view SL
3. Select View
4. Select Day of Week
5. Select Show Data Table icon
6. Select Interval you want to see</t>
    </r>
  </si>
  <si>
    <r>
      <t xml:space="preserve">Select </t>
    </r>
    <r>
      <rPr>
        <b/>
        <sz val="10"/>
        <rFont val="Calibri"/>
        <family val="2"/>
        <scheme val="minor"/>
      </rPr>
      <t>Tracking</t>
    </r>
    <r>
      <rPr>
        <sz val="10"/>
        <rFont val="Calibri"/>
        <family val="2"/>
        <scheme val="minor"/>
      </rPr>
      <t xml:space="preserve">             
1. Select  Pulse/History
2. See option to look at Campaign queues or Organizational queues
3. Select Day of Week
4. Select Show Data Table icon
5. Select Interval you want to see</t>
    </r>
  </si>
  <si>
    <r>
      <t xml:space="preserve">Role =  Supervisor . 
Schedules must be created </t>
    </r>
    <r>
      <rPr>
        <b/>
        <sz val="10"/>
        <rFont val="Calibri"/>
        <family val="2"/>
        <scheme val="minor"/>
      </rPr>
      <t>WFM090</t>
    </r>
    <r>
      <rPr>
        <sz val="10"/>
        <rFont val="Calibri"/>
        <family val="2"/>
        <scheme val="minor"/>
      </rPr>
      <t xml:space="preserve">
</t>
    </r>
  </si>
  <si>
    <r>
      <t xml:space="preserve">Select </t>
    </r>
    <r>
      <rPr>
        <b/>
        <sz val="10"/>
        <rFont val="Calibri"/>
        <family val="2"/>
        <scheme val="minor"/>
      </rPr>
      <t>Tracking</t>
    </r>
    <r>
      <rPr>
        <sz val="10"/>
        <rFont val="Calibri"/>
        <family val="2"/>
        <scheme val="minor"/>
      </rPr>
      <t xml:space="preserve"> 
1. Select Adherence 
2. Select Adherence Tab
3. Select an agent or group of agents 
4. Select View and expand Agent info on right side of screen</t>
    </r>
  </si>
  <si>
    <r>
      <t xml:space="preserve">Role =  Supervisor
Schedules must be created </t>
    </r>
    <r>
      <rPr>
        <b/>
        <sz val="10"/>
        <rFont val="Calibri"/>
        <family val="2"/>
        <scheme val="minor"/>
      </rPr>
      <t>WFM090</t>
    </r>
    <r>
      <rPr>
        <sz val="10"/>
        <rFont val="Calibri"/>
        <family val="2"/>
        <scheme val="minor"/>
      </rPr>
      <t xml:space="preserve">
 </t>
    </r>
  </si>
  <si>
    <r>
      <t xml:space="preserve">Select </t>
    </r>
    <r>
      <rPr>
        <b/>
        <sz val="10"/>
        <rFont val="Calibri"/>
        <family val="2"/>
        <scheme val="minor"/>
      </rPr>
      <t xml:space="preserve">Tracking
</t>
    </r>
    <r>
      <rPr>
        <sz val="10"/>
        <rFont val="Calibri"/>
        <family val="2"/>
        <scheme val="minor"/>
      </rPr>
      <t xml:space="preserve">1. Select Adherence 
2. Select Adherence Tab
3. Highlight an agent  or group of agents
4. Select View and expand Agent info on right side of screen
5. Right Click on Exception
6. Select Authorize
7. Add comments </t>
    </r>
  </si>
  <si>
    <r>
      <t xml:space="preserve">Role =  Supervisor
</t>
    </r>
    <r>
      <rPr>
        <b/>
        <sz val="10"/>
        <rFont val="Calibri"/>
        <family val="2"/>
        <scheme val="minor"/>
      </rPr>
      <t>WFM090</t>
    </r>
    <r>
      <rPr>
        <sz val="10"/>
        <rFont val="Calibri"/>
        <family val="2"/>
        <scheme val="minor"/>
      </rPr>
      <t xml:space="preserve">
 </t>
    </r>
  </si>
  <si>
    <r>
      <t xml:space="preserve">Select </t>
    </r>
    <r>
      <rPr>
        <b/>
        <sz val="10"/>
        <rFont val="Calibri"/>
        <family val="2"/>
        <scheme val="minor"/>
      </rPr>
      <t>Tracking</t>
    </r>
    <r>
      <rPr>
        <sz val="10"/>
        <rFont val="Calibri"/>
        <family val="2"/>
        <scheme val="minor"/>
      </rPr>
      <t xml:space="preserve">
1. Select 'Adherence' under the 'Adherence' Section 
2. Select an agent or group of agents and select 'View'
3. Select expansion arrows next to each agent you wish to see Exception level detail for</t>
    </r>
  </si>
  <si>
    <r>
      <t xml:space="preserve">Role =  Administrator  
</t>
    </r>
    <r>
      <rPr>
        <i/>
        <sz val="10"/>
        <rFont val="Calibri"/>
        <family val="2"/>
        <scheme val="minor"/>
      </rPr>
      <t xml:space="preserve">
Highly recommended current data sources aren't edited during testing without a Verint System Integrator available.</t>
    </r>
  </si>
  <si>
    <r>
      <t xml:space="preserve">Role =  Administrator  
</t>
    </r>
    <r>
      <rPr>
        <b/>
        <i/>
        <sz val="10"/>
        <rFont val="Calibri"/>
        <family val="2"/>
        <scheme val="minor"/>
      </rPr>
      <t>DO NOT DELETE DATA SOURCE without advice from Verint CIC or System Integrator</t>
    </r>
  </si>
  <si>
    <r>
      <t xml:space="preserve">Role =  Supervisor
Must have an existing campaign </t>
    </r>
    <r>
      <rPr>
        <b/>
        <sz val="10"/>
        <rFont val="Calibri"/>
        <family val="2"/>
        <scheme val="minor"/>
      </rPr>
      <t>WFM268 WFM088</t>
    </r>
  </si>
  <si>
    <r>
      <t xml:space="preserve">Select </t>
    </r>
    <r>
      <rPr>
        <b/>
        <sz val="10"/>
        <rFont val="Calibri"/>
        <family val="2"/>
        <scheme val="minor"/>
      </rPr>
      <t>Request Management</t>
    </r>
    <r>
      <rPr>
        <sz val="10"/>
        <rFont val="Calibri"/>
        <family val="2"/>
        <scheme val="minor"/>
      </rPr>
      <t xml:space="preserve"> 
1. Select Schedule Auctions 
2. Select Settings
3. Make employees of campaign into PHANTOMS
4. Make Selections
5. Save</t>
    </r>
  </si>
  <si>
    <r>
      <t>1. Select "</t>
    </r>
    <r>
      <rPr>
        <b/>
        <sz val="10"/>
        <rFont val="Calibri"/>
        <family val="2"/>
        <scheme val="minor"/>
      </rPr>
      <t>Preferences</t>
    </r>
    <r>
      <rPr>
        <sz val="10"/>
        <rFont val="Calibri"/>
        <family val="2"/>
        <scheme val="minor"/>
      </rPr>
      <t>" across the top left of the screen
2. Select the Time Zone you wish to view by choosing the drop down box "Default Time Zone"
3. Follow Steps to view Intra-Day data as detailed within Step
4. From the Forecasting &amp; Scheduling client, Select a Campaign 
5. Select  Agent Requirements Mode.  To determine peak, browse each day.</t>
    </r>
  </si>
  <si>
    <r>
      <t xml:space="preserve">1. Go </t>
    </r>
    <r>
      <rPr>
        <b/>
        <sz val="10"/>
        <rFont val="Calibri"/>
        <family val="2"/>
        <scheme val="minor"/>
      </rPr>
      <t>Tracking</t>
    </r>
    <r>
      <rPr>
        <sz val="10"/>
        <rFont val="Calibri"/>
        <family val="2"/>
        <scheme val="minor"/>
      </rPr>
      <t xml:space="preserve">, and then select the Pulse Section.
2. Select the Campaign and the Period you would like to analyze.
3. Within the Selection Pane, choose the specific campaign related to the Skill you wish to analyze for discrepancies.  Within the Working Pane, ensure you have a View selected which shows Absolute Deviation.
</t>
    </r>
  </si>
  <si>
    <r>
      <t xml:space="preserve">1. From the </t>
    </r>
    <r>
      <rPr>
        <b/>
        <sz val="10"/>
        <rFont val="Calibri"/>
        <family val="2"/>
        <scheme val="minor"/>
      </rPr>
      <t>Forecasting &amp; Scheduling</t>
    </r>
    <r>
      <rPr>
        <sz val="10"/>
        <rFont val="Calibri"/>
        <family val="2"/>
        <scheme val="minor"/>
      </rPr>
      <t xml:space="preserve"> client, Select a Campaign 
2. Select  Agent Requirements Mode.  To determine peak, browse each day.</t>
    </r>
  </si>
  <si>
    <r>
      <t xml:space="preserve">1. Go to </t>
    </r>
    <r>
      <rPr>
        <b/>
        <sz val="10"/>
        <rFont val="Calibri"/>
        <family val="2"/>
        <scheme val="minor"/>
      </rPr>
      <t xml:space="preserve">Forecasting and Scheduling  </t>
    </r>
    <r>
      <rPr>
        <sz val="10"/>
        <rFont val="Calibri"/>
        <family val="2"/>
        <scheme val="minor"/>
      </rPr>
      <t xml:space="preserve">
2. Select  Tactical Forecasts section    
3 . Select the Forecasts tab   
4. Add the four weeks of the month.   
5. The four weeks will be averaged  into one week's forecast.    
6. Browse graph to see which week is your week of the month</t>
    </r>
  </si>
  <si>
    <r>
      <t xml:space="preserve">1. Select </t>
    </r>
    <r>
      <rPr>
        <b/>
        <sz val="10"/>
        <rFont val="Calibri"/>
        <family val="2"/>
        <scheme val="minor"/>
      </rPr>
      <t>Preferences</t>
    </r>
    <r>
      <rPr>
        <sz val="10"/>
        <rFont val="Calibri"/>
        <family val="2"/>
        <scheme val="minor"/>
      </rPr>
      <t xml:space="preserve">     
2. Select  General   
3.  Make local time zone your Default Time Zone</t>
    </r>
  </si>
  <si>
    <r>
      <t xml:space="preserve">1. Select </t>
    </r>
    <r>
      <rPr>
        <b/>
        <sz val="10"/>
        <rFont val="Calibri"/>
        <family val="2"/>
        <scheme val="minor"/>
      </rPr>
      <t>Tracking</t>
    </r>
    <r>
      <rPr>
        <sz val="10"/>
        <rFont val="Calibri"/>
        <family val="2"/>
        <scheme val="minor"/>
      </rPr>
      <t xml:space="preserve">   
2. Select  Pulse    
3. Select Edit View 
4.Click on Delete View
5. Edit Statistics with Percent Deviation.     
6. Click save.</t>
    </r>
  </si>
  <si>
    <r>
      <t xml:space="preserve">1. Go to </t>
    </r>
    <r>
      <rPr>
        <b/>
        <sz val="10"/>
        <rFont val="Calibri"/>
        <family val="2"/>
        <scheme val="minor"/>
      </rPr>
      <t>Forcasting and Scheluding Module</t>
    </r>
    <r>
      <rPr>
        <sz val="10"/>
        <rFont val="Calibri"/>
        <family val="2"/>
        <scheme val="minor"/>
      </rPr>
      <t xml:space="preserve">  
2. Select  Calendar      
3. Select Campaign  
4. Select agent on the left     
5. Click the view button.     
6. Right click on the schedule and select option new and Create Time Off.</t>
    </r>
  </si>
  <si>
    <r>
      <t xml:space="preserve">1. Select </t>
    </r>
    <r>
      <rPr>
        <b/>
        <sz val="10"/>
        <rFont val="Calibri"/>
        <family val="2"/>
        <scheme val="minor"/>
      </rPr>
      <t>User Management</t>
    </r>
    <r>
      <rPr>
        <sz val="10"/>
        <rFont val="Calibri"/>
        <family val="2"/>
        <scheme val="minor"/>
      </rPr>
      <t xml:space="preserve">    
2. Select Employee Module   
3. Select Time off   
4. Select Agent      
5. View balances to date on the right hand side</t>
    </r>
  </si>
  <si>
    <r>
      <t xml:space="preserve">1. Go to </t>
    </r>
    <r>
      <rPr>
        <b/>
        <sz val="10"/>
        <rFont val="Calibri"/>
        <family val="2"/>
        <scheme val="minor"/>
      </rPr>
      <t xml:space="preserve">Forcasting and Scheduling
</t>
    </r>
    <r>
      <rPr>
        <sz val="10"/>
        <rFont val="Calibri"/>
        <family val="2"/>
        <scheme val="minor"/>
      </rPr>
      <t xml:space="preserve">2. select  Calendar    
3. Select Campaign  
4. select  </t>
    </r>
    <r>
      <rPr>
        <b/>
        <sz val="10"/>
        <rFont val="Calibri"/>
        <family val="2"/>
        <scheme val="minor"/>
      </rPr>
      <t>Agent</t>
    </r>
    <r>
      <rPr>
        <sz val="10"/>
        <rFont val="Calibri"/>
        <family val="2"/>
        <scheme val="minor"/>
      </rPr>
      <t xml:space="preserve"> on the left    
5. Click the view button.                            
6. Right click on the schedule and select option new and Create Time Off.</t>
    </r>
  </si>
  <si>
    <r>
      <rPr>
        <b/>
        <sz val="10"/>
        <rFont val="Calibri"/>
        <family val="2"/>
        <scheme val="minor"/>
      </rPr>
      <t>1. Select Organization Management</t>
    </r>
    <r>
      <rPr>
        <sz val="10"/>
        <rFont val="Calibri"/>
        <family val="2"/>
        <scheme val="minor"/>
      </rPr>
      <t xml:space="preserve">   
2. Select  Request Management       
3. Select Organization         
4. Select Time-off Pools.     
5. Use create button to create new vacation group </t>
    </r>
  </si>
  <si>
    <r>
      <t xml:space="preserve">Must be enabled in </t>
    </r>
    <r>
      <rPr>
        <b/>
        <sz val="10"/>
        <rFont val="Calibri"/>
        <family val="2"/>
        <scheme val="minor"/>
      </rPr>
      <t>System</t>
    </r>
    <r>
      <rPr>
        <sz val="10"/>
        <rFont val="Calibri"/>
        <family val="2"/>
        <scheme val="minor"/>
      </rPr>
      <t xml:space="preserve"> &gt; General                                                               Role = Scheduler</t>
    </r>
  </si>
  <si>
    <r>
      <t xml:space="preserve">1. Go to </t>
    </r>
    <r>
      <rPr>
        <b/>
        <sz val="10"/>
        <rFont val="Calibri"/>
        <family val="2"/>
        <scheme val="minor"/>
      </rPr>
      <t>Tracking</t>
    </r>
    <r>
      <rPr>
        <sz val="10"/>
        <rFont val="Calibri"/>
        <family val="2"/>
        <scheme val="minor"/>
      </rPr>
      <t xml:space="preserve">   
 2. Select  Pulse  
3. Select Pulse.  
4. Select your  campaign       
5. Select  your media from the selection pane.    
 6. Select Create View     
7. select Actual service level from a list.    
8. Name your view and click save.</t>
    </r>
  </si>
  <si>
    <r>
      <t xml:space="preserve">1. Select </t>
    </r>
    <r>
      <rPr>
        <b/>
        <sz val="10"/>
        <rFont val="Calibri"/>
        <family val="2"/>
        <scheme val="minor"/>
      </rPr>
      <t>Forecasting &amp; Scheduling</t>
    </r>
    <r>
      <rPr>
        <sz val="10"/>
        <rFont val="Calibri"/>
        <family val="2"/>
        <scheme val="minor"/>
      </rPr>
      <t xml:space="preserve">    
2. Select Goals module    
3. Select Service goals  
4. Select your  media from the pull down menu.    
5. Type your service level goal .     
6. Select the next media and do the same.</t>
    </r>
  </si>
  <si>
    <r>
      <t xml:space="preserve">1.) Select </t>
    </r>
    <r>
      <rPr>
        <b/>
        <sz val="10"/>
        <color theme="1"/>
        <rFont val="Calibri"/>
        <family val="2"/>
        <scheme val="minor"/>
      </rPr>
      <t>User Management</t>
    </r>
    <r>
      <rPr>
        <sz val="10"/>
        <color theme="1"/>
        <rFont val="Calibri"/>
        <family val="2"/>
        <scheme val="minor"/>
      </rPr>
      <t xml:space="preserve"> on the Dashboard window
2.) Select </t>
    </r>
    <r>
      <rPr>
        <b/>
        <sz val="10"/>
        <color theme="1"/>
        <rFont val="Calibri"/>
        <family val="2"/>
        <scheme val="minor"/>
      </rPr>
      <t>Role Setup</t>
    </r>
    <r>
      <rPr>
        <sz val="10"/>
        <color theme="1"/>
        <rFont val="Calibri"/>
        <family val="2"/>
        <scheme val="minor"/>
      </rPr>
      <t xml:space="preserve"> from the drop-down menu
3.) Click on the </t>
    </r>
    <r>
      <rPr>
        <b/>
        <sz val="10"/>
        <color theme="1"/>
        <rFont val="Calibri"/>
        <family val="2"/>
        <scheme val="minor"/>
      </rPr>
      <t>Create New Role button</t>
    </r>
    <r>
      <rPr>
        <sz val="10"/>
        <color theme="1"/>
        <rFont val="Calibri"/>
        <family val="2"/>
        <scheme val="minor"/>
      </rPr>
      <t xml:space="preserve"> in the lower right-hand corner of the Role Setup window
4.)Type in the Role Name and Description
5.)Click on the arrow next to </t>
    </r>
    <r>
      <rPr>
        <b/>
        <sz val="10"/>
        <color theme="1"/>
        <rFont val="Calibri"/>
        <family val="2"/>
        <scheme val="minor"/>
      </rPr>
      <t xml:space="preserve">Interaction and Analysis </t>
    </r>
    <r>
      <rPr>
        <sz val="10"/>
        <color theme="1"/>
        <rFont val="Calibri"/>
        <family val="2"/>
        <scheme val="minor"/>
      </rPr>
      <t xml:space="preserve">in the New Role window and apply privileges
6.)  Click on the </t>
    </r>
    <r>
      <rPr>
        <b/>
        <sz val="10"/>
        <color theme="1"/>
        <rFont val="Calibri"/>
        <family val="2"/>
        <scheme val="minor"/>
      </rPr>
      <t>Save</t>
    </r>
    <r>
      <rPr>
        <sz val="10"/>
        <color theme="1"/>
        <rFont val="Calibri"/>
        <family val="2"/>
        <scheme val="minor"/>
      </rPr>
      <t xml:space="preserve"> button in the lower right-hand corner of the New Role window.
7.) Select the uder defined field 
</t>
    </r>
  </si>
  <si>
    <r>
      <t xml:space="preserve">1.  Select </t>
    </r>
    <r>
      <rPr>
        <b/>
        <sz val="10"/>
        <rFont val="Calibri"/>
        <family val="2"/>
        <scheme val="minor"/>
      </rPr>
      <t>User Management</t>
    </r>
    <r>
      <rPr>
        <sz val="10"/>
        <rFont val="Calibri"/>
        <family val="2"/>
        <scheme val="minor"/>
      </rPr>
      <t xml:space="preserve"> on the Dashboard window.
2.  Select </t>
    </r>
    <r>
      <rPr>
        <b/>
        <sz val="10"/>
        <rFont val="Calibri"/>
        <family val="2"/>
        <scheme val="minor"/>
      </rPr>
      <t>Role Setup</t>
    </r>
    <r>
      <rPr>
        <sz val="10"/>
        <rFont val="Calibri"/>
        <family val="2"/>
        <scheme val="minor"/>
      </rPr>
      <t xml:space="preserve"> from the drop-down menu
3.  Click </t>
    </r>
    <r>
      <rPr>
        <u/>
        <sz val="10"/>
        <rFont val="Calibri"/>
        <family val="2"/>
        <scheme val="minor"/>
      </rPr>
      <t>once</t>
    </r>
    <r>
      <rPr>
        <sz val="10"/>
        <rFont val="Calibri"/>
        <family val="2"/>
        <scheme val="minor"/>
      </rPr>
      <t xml:space="preserve"> on Role you would like to copy (QM Analyst) 
4.  Click on </t>
    </r>
    <r>
      <rPr>
        <b/>
        <sz val="10"/>
        <rFont val="Calibri"/>
        <family val="2"/>
        <scheme val="minor"/>
      </rPr>
      <t>Create New Role from Existing</t>
    </r>
    <r>
      <rPr>
        <sz val="10"/>
        <rFont val="Calibri"/>
        <family val="2"/>
        <scheme val="minor"/>
      </rPr>
      <t xml:space="preserve"> button
5.  Input Role Name and Desription
6.  Modify Role Privileges
7.  Click on the </t>
    </r>
    <r>
      <rPr>
        <b/>
        <sz val="10"/>
        <rFont val="Calibri"/>
        <family val="2"/>
        <scheme val="minor"/>
      </rPr>
      <t>Save</t>
    </r>
    <r>
      <rPr>
        <sz val="10"/>
        <rFont val="Calibri"/>
        <family val="2"/>
        <scheme val="minor"/>
      </rPr>
      <t xml:space="preserve"> button</t>
    </r>
  </si>
  <si>
    <t xml:space="preserve">Associate Skills to the Forecasting Campaign.
1. See the Java applet loading 
2. See a list of Work Queues within the Working Pane that have been assigned to the Campaign selected 
3. See the Skills associated to each Queue.
</t>
  </si>
  <si>
    <r>
      <t xml:space="preserve">The </t>
    </r>
    <r>
      <rPr>
        <b/>
        <sz val="10"/>
        <rFont val="Calibri"/>
        <family val="2"/>
        <scheme val="minor"/>
      </rPr>
      <t>Pulse</t>
    </r>
    <r>
      <rPr>
        <sz val="10"/>
        <rFont val="Calibri"/>
        <family val="2"/>
        <scheme val="minor"/>
      </rPr>
      <t xml:space="preserve"> feature shows interval Forecasted Service Level and Actual Service Level and any deviation you'd like to see combined or by queue
1. See option to look at Campaign queues or Organizational queues
2. See all queues available to select
3. See Pulse information on the right
4. See all View info  Name, Public View, Delete view, etc.
5. See Add Statistics button in bottom
6. See Service Level Statistic from drop down and see Actual check box and see Forecasted check box and also Forecasted Deviation check box 
7. See Service Level information in Pulse</t>
    </r>
  </si>
  <si>
    <r>
      <rPr>
        <b/>
        <sz val="10"/>
        <rFont val="Calibri"/>
        <family val="2"/>
        <scheme val="minor"/>
      </rPr>
      <t xml:space="preserve">1. See requirements module
2. See staffing requirements
</t>
    </r>
    <r>
      <rPr>
        <sz val="10"/>
        <rFont val="Calibri"/>
        <family val="2"/>
        <scheme val="minor"/>
      </rPr>
      <t xml:space="preserve">
</t>
    </r>
  </si>
  <si>
    <r>
      <t>Specify which types of data you wish to track deviation from plan against.</t>
    </r>
    <r>
      <rPr>
        <b/>
        <sz val="10"/>
        <rFont val="Calibri"/>
        <family val="2"/>
        <scheme val="minor"/>
      </rPr>
      <t xml:space="preserve">
1. See requirements module
2. See staffing requirements
</t>
    </r>
    <r>
      <rPr>
        <sz val="10"/>
        <rFont val="Calibri"/>
        <family val="2"/>
        <scheme val="minor"/>
      </rPr>
      <t xml:space="preserve">#3 See the 'Absolute Deviation' for the statistics chosen.
</t>
    </r>
  </si>
  <si>
    <r>
      <t>Capture intraday data for multiple call types.</t>
    </r>
    <r>
      <rPr>
        <b/>
        <sz val="10"/>
        <rFont val="Calibri"/>
        <family val="2"/>
        <scheme val="minor"/>
      </rPr>
      <t xml:space="preserve">
1. See requirements module
2. See staffing requirements</t>
    </r>
    <r>
      <rPr>
        <sz val="10"/>
        <rFont val="Calibri"/>
        <family val="2"/>
        <scheme val="minor"/>
      </rPr>
      <t xml:space="preserve">
#3. See intraday day for multiple contact types.</t>
    </r>
  </si>
  <si>
    <r>
      <t xml:space="preserve">1.Go to </t>
    </r>
    <r>
      <rPr>
        <b/>
        <sz val="10"/>
        <rFont val="Calibri"/>
        <family val="2"/>
        <scheme val="minor"/>
      </rPr>
      <t xml:space="preserve">Forcasting and Scheduling
</t>
    </r>
    <r>
      <rPr>
        <sz val="10"/>
        <rFont val="Calibri"/>
        <family val="2"/>
        <scheme val="minor"/>
      </rPr>
      <t>2</t>
    </r>
    <r>
      <rPr>
        <b/>
        <sz val="10"/>
        <rFont val="Calibri"/>
        <family val="2"/>
        <scheme val="minor"/>
      </rPr>
      <t>.</t>
    </r>
    <r>
      <rPr>
        <sz val="10"/>
        <rFont val="Calibri"/>
        <family val="2"/>
        <scheme val="minor"/>
      </rPr>
      <t>Calendar selected.   
3.Campaign selected.  
4.</t>
    </r>
    <r>
      <rPr>
        <b/>
        <sz val="10"/>
        <rFont val="Calibri"/>
        <family val="2"/>
        <scheme val="minor"/>
      </rPr>
      <t>Agent</t>
    </r>
    <r>
      <rPr>
        <sz val="10"/>
        <rFont val="Calibri"/>
        <family val="2"/>
        <scheme val="minor"/>
      </rPr>
      <t xml:space="preserve"> selected on the left    
5.view button clicked.                            
6.Right clicked on the schedule and selected option new and Create Time Off.</t>
    </r>
  </si>
  <si>
    <t xml:space="preserve">Schedules should be created </t>
  </si>
  <si>
    <t>Configure applications with the DPA through Modules</t>
  </si>
  <si>
    <t>Configure applications with the DPA through applications</t>
  </si>
  <si>
    <t xml:space="preserve">Ability to configure ECS application with the DPA </t>
  </si>
  <si>
    <t>Ability to Create DPA data for reports</t>
  </si>
  <si>
    <t xml:space="preserve">Ability to View log reports </t>
  </si>
  <si>
    <t>Ability to View Bar chart reports</t>
  </si>
  <si>
    <t>To Create Reason codes</t>
  </si>
  <si>
    <t xml:space="preserve">Ability to Create Reason codes </t>
  </si>
  <si>
    <t xml:space="preserve">To add Reason codes to Time Collector Mapping </t>
  </si>
  <si>
    <t xml:space="preserve">Ability to add Reason codes to Time Collector Mappings </t>
  </si>
  <si>
    <t xml:space="preserve">1. Log into the test work stations
2. Use ECS application url with IE 
3. Work on that ECS application for few hours 
4. Run application time line report for the specific user who used those application on his work stations </t>
  </si>
  <si>
    <t xml:space="preserve">1. Able to Log into the test work stations
2. Able to Use ECS application url with IE 
3. Able to Work on that ECS application for few hours 
4.Able to  Run application time line report for the specific user who used those application on his work stations </t>
  </si>
  <si>
    <t xml:space="preserve">1.Able to  Log into DPA application
2. Able to Select Reports from the dash board 
3. Able to Select Application analysis reports 
4.Able to  Select Report type as log reports 
5. Able to select date range and time range 
6. Able to create filter using test user ids 
7. Able to save </t>
  </si>
  <si>
    <t xml:space="preserve">1.Able to  Log into DPA application
2. Able to Select Reports from the dash board 
3. Able to Select Application analysis reports 
4.Able to  Select Report type as application duration log 
5. Able to select date range and time range 
6. Able to create filter using test user ids 
7. Able to save </t>
  </si>
  <si>
    <t>WFO Planner performing shift swap is causing error</t>
  </si>
  <si>
    <t xml:space="preserve">Should have schedule available </t>
  </si>
  <si>
    <t xml:space="preserve">1) Login in as WFO Planner/WFO Reporting 
2) Navigate to Organization Management-&gt; Request Management -&gt; Settings -&gt; Shift Swap section
 3) Click on ''Organization selector'' in Limit employees'' shift swapping to the following organizations field.
 4) Select any organization and click on ''Set''. 
5) Click on ''Save'' 
</t>
  </si>
  <si>
    <t>Calendar out of sync when the zoom in, out and
 forward button is clicked</t>
  </si>
  <si>
    <t xml:space="preserve">Log in with Admin Test Id &amp; Planner Test ID </t>
  </si>
  <si>
    <r>
      <t>1. Log into Verint Impact360 portal .
2. Navigate to User Management
3. Select</t>
    </r>
    <r>
      <rPr>
        <sz val="10"/>
        <color rgb="FF00B050"/>
        <rFont val="Calibri"/>
        <family val="2"/>
        <scheme val="minor"/>
      </rPr>
      <t xml:space="preserve"> </t>
    </r>
    <r>
      <rPr>
        <sz val="10"/>
        <color theme="1"/>
        <rFont val="Calibri"/>
        <family val="2"/>
        <scheme val="minor"/>
      </rPr>
      <t>Employees-&gt; Work rules from drop down 
4. Click on calender icon and check the Day/Date  in calendar is mapped correctly with the 2014 calendar year</t>
    </r>
  </si>
  <si>
    <t>1) Logged as WFO Planner/WFO Reporting 
2) Navigate to Organization Management-&gt; Request Management -&gt; Settings -&gt; Shift Swap section
 3)  ''Organization selector'' in Limit employees'' shift swapping to the following organizations field is selected.
 4) Selected any organization and click on ''Set''. 
5) ''Saved'' 
Expected: The organizations should be added in ''Limit employees shift swapping to the following organizations field'' and the remaining options in the page should remain the same.
 Actual: All the fields selected by default initally in Employee Workflow Options and Time Off Management Activation sections are getting unselected.</t>
  </si>
  <si>
    <t>1. Logged into Verint Webapp .
2.  User Management from the dash board should be selected 
3. Profiles from drop down should be selected
4. Work rules under profiles should be selected  
5. click on calender icon and  check the Day/Date  in calendar is mapped correctly 
with the 2014 calendar year .
6. 2014 calendar should sync with the existing calendar in the portal .</t>
  </si>
  <si>
    <t>Organization details 'Number of seats' field is 
throwing error making it un-editable</t>
  </si>
  <si>
    <t xml:space="preserve">Log in with Admin Test ID to create seats </t>
  </si>
  <si>
    <t>1. Log into Verint Impact360 portal .
2. Select Organization Management -&gt; Organization settings
3. Organization a parent organization from left hand pane 
4. Note the 'Number of seats' field. 
5. Change the 'Number of seats' field to a value greater than the existing and Save
6. Change the 'Number of seats' field to a value lesser than the existing and Save</t>
  </si>
  <si>
    <t>1. Logged into  Verint Impact360 portal .
2. Organization Management -&gt; Organization settings
3. Organization from left hand pane should be selected 
4. give a interzer values in the no of seats section .
5. when Number of seats are higher than 287 , application should not throw error .</t>
  </si>
  <si>
    <t xml:space="preserve">To validate License Manager log in with Admin Test ID </t>
  </si>
  <si>
    <r>
      <t>1) Please include test case to validate the System Management- &gt; General Settings -&gt; License Management
2) Note the '</t>
    </r>
    <r>
      <rPr>
        <b/>
        <sz val="10"/>
        <color theme="1"/>
        <rFont val="Calibri"/>
        <family val="2"/>
        <scheme val="minor"/>
      </rPr>
      <t>Max Seats</t>
    </r>
    <r>
      <rPr>
        <sz val="10"/>
        <color theme="1"/>
        <rFont val="Calibri"/>
        <family val="2"/>
        <scheme val="minor"/>
      </rPr>
      <t>' field and the value against the '</t>
    </r>
    <r>
      <rPr>
        <b/>
        <sz val="10"/>
        <color theme="1"/>
        <rFont val="Calibri"/>
        <family val="2"/>
        <scheme val="minor"/>
      </rPr>
      <t>Name</t>
    </r>
    <r>
      <rPr>
        <sz val="10"/>
        <color theme="1"/>
        <rFont val="Calibri"/>
        <family val="2"/>
        <scheme val="minor"/>
      </rPr>
      <t xml:space="preserve">'.
Check whether the 'Max Seats' is showing same value or different values
3) Check whether against any </t>
    </r>
    <r>
      <rPr>
        <b/>
        <sz val="10"/>
        <color theme="1"/>
        <rFont val="Calibri"/>
        <family val="2"/>
        <scheme val="minor"/>
      </rPr>
      <t>'Name'</t>
    </r>
    <r>
      <rPr>
        <sz val="10"/>
        <color theme="1"/>
        <rFont val="Calibri"/>
        <family val="2"/>
        <scheme val="minor"/>
      </rPr>
      <t xml:space="preserve"> what is the lowest value in '</t>
    </r>
    <r>
      <rPr>
        <b/>
        <sz val="10"/>
        <color theme="1"/>
        <rFont val="Calibri"/>
        <family val="2"/>
        <scheme val="minor"/>
      </rPr>
      <t>Max Seats'</t>
    </r>
    <r>
      <rPr>
        <sz val="10"/>
        <color theme="1"/>
        <rFont val="Calibri"/>
        <family val="2"/>
        <scheme val="minor"/>
      </rPr>
      <t xml:space="preserve">
4) If there is any lowest value, try editing the 'Number of seats' field above the lowest value
5) Repeat the scenario of editing the  'Number of seats' field for any child organization</t>
    </r>
  </si>
  <si>
    <r>
      <t>1)validate the System Management- &gt; General Settings -&gt; License Management
2) Note the '</t>
    </r>
    <r>
      <rPr>
        <b/>
        <sz val="10"/>
        <color theme="1"/>
        <rFont val="Calibri"/>
        <family val="2"/>
        <scheme val="minor"/>
      </rPr>
      <t>Max Seats</t>
    </r>
    <r>
      <rPr>
        <sz val="10"/>
        <color theme="1"/>
        <rFont val="Calibri"/>
        <family val="2"/>
        <scheme val="minor"/>
      </rPr>
      <t>' field and the value against the '</t>
    </r>
    <r>
      <rPr>
        <b/>
        <sz val="10"/>
        <color theme="1"/>
        <rFont val="Calibri"/>
        <family val="2"/>
        <scheme val="minor"/>
      </rPr>
      <t>Name</t>
    </r>
    <r>
      <rPr>
        <sz val="10"/>
        <color theme="1"/>
        <rFont val="Calibri"/>
        <family val="2"/>
        <scheme val="minor"/>
      </rPr>
      <t xml:space="preserve">'.
Check whether the 'Max Seats' is showing same value or different values
3) Check whether against any </t>
    </r>
    <r>
      <rPr>
        <b/>
        <sz val="10"/>
        <color theme="1"/>
        <rFont val="Calibri"/>
        <family val="2"/>
        <scheme val="minor"/>
      </rPr>
      <t>'Name'</t>
    </r>
    <r>
      <rPr>
        <sz val="10"/>
        <color theme="1"/>
        <rFont val="Calibri"/>
        <family val="2"/>
        <scheme val="minor"/>
      </rPr>
      <t xml:space="preserve"> what is the lowest value in '</t>
    </r>
    <r>
      <rPr>
        <b/>
        <sz val="10"/>
        <color theme="1"/>
        <rFont val="Calibri"/>
        <family val="2"/>
        <scheme val="minor"/>
      </rPr>
      <t>Max Seats'</t>
    </r>
    <r>
      <rPr>
        <sz val="10"/>
        <color theme="1"/>
        <rFont val="Calibri"/>
        <family val="2"/>
        <scheme val="minor"/>
      </rPr>
      <t xml:space="preserve">
4) If there is any lowest value, try editing the 'Number of seats' field above the lowest value
5) Repeat the scenario of editing the  'Number of seats' field for any child organization</t>
    </r>
  </si>
  <si>
    <t>WFO Verint WFM : Gray Schedule issues</t>
  </si>
  <si>
    <t>1. Log into Verint Webapp .
2. Select Calendar module &amp; Calendar tab
3. Select employees you want to schedule for and select view.
4.Select icon that says run scheduling engine
5. Leave all default boxes checked
6. Check both Ignore warning options at bottom of page
7. Select OK.</t>
  </si>
  <si>
    <t xml:space="preserve">1. Logged into Verint Webapp .
2. Calendar module &amp; Calendar tab should be selected 
3. Employees you want to schedule for and select view should be selected.
4. Icon that says run scheduling engine should be selected 
5. Leave all default boxes checked
6. Check both Ignore warning options at bottom of page
7. Select OK.
8.  published Schedules should not grey out </t>
  </si>
  <si>
    <t>Verint logs out when navigating to/from Adherence tab</t>
  </si>
  <si>
    <t xml:space="preserve">1. Log into Verint Webapp .
2. Select Tracking from the dash board 
3. Select Adherence from drop down 
4. Toggle between the adherence tabs and by selecting multiple employees </t>
  </si>
  <si>
    <t xml:space="preserve">1. Logged into Verint Webapp .
2. Tracking from the dash board should be selected 
3. Adherence from drop down shold be selected 
4. Toggle between the adherence tabs and by selecting multiple employees </t>
  </si>
  <si>
    <t>Shift bid requested are not getting sorted
 based on Seniority</t>
  </si>
  <si>
    <r>
      <t xml:space="preserve">1. </t>
    </r>
    <r>
      <rPr>
        <b/>
        <sz val="10"/>
        <rFont val="Calibri"/>
        <family val="2"/>
        <scheme val="minor"/>
      </rPr>
      <t>Request Management</t>
    </r>
    <r>
      <rPr>
        <sz val="10"/>
        <rFont val="Calibri"/>
        <family val="2"/>
        <scheme val="minor"/>
      </rPr>
      <t xml:space="preserve"> should be selected 
2.  Schedule Auctions should eb selected
3. Settings should be selected 
4. Make employees of campaign into PHANTOMS
5. Make Selections
6. Save
7. App should sort out Shift Bid by seniority .</t>
    </r>
  </si>
  <si>
    <t>Web Scheduler is getting Fatal Error but not FnS Client </t>
  </si>
  <si>
    <t xml:space="preserve">1. Log into Webapp 
2. Select Forecasting &amp; Schedulling from the dash board 
3. Select Calendar from the drop down under F&amp;S 
4. Select the Schedulling period from the left hand pane and select user who are under the Schedulling period . 
5. Click on publish schedule icon which on the which is beside the shift .
</t>
  </si>
  <si>
    <t xml:space="preserve">1. Logged into Webapp 
2. Forecasting &amp; Schedulling from the dash board should be selected  
3. Calendar from the drop down under F&amp;S should be selected 
4. Schedulling period from the left hand pane and select user who are under the Schedulling period shold be selected  . 
5. Click on publish schedule icon which on the which is beside the shift .
6. Schedules should e published smoothly with out throwing any fatal error .
</t>
  </si>
  <si>
    <t>Log in with Planner access</t>
  </si>
  <si>
    <t xml:space="preserve">Schedules should be available </t>
  </si>
  <si>
    <t xml:space="preserve">Log in with Planner Access </t>
  </si>
  <si>
    <t>DPA Triggers</t>
  </si>
  <si>
    <t>DPA6</t>
  </si>
  <si>
    <t>DPA7</t>
  </si>
  <si>
    <t>Ability to check the trigger Version are mapped Correctly after the services are restarted</t>
  </si>
  <si>
    <t>DPA8</t>
  </si>
  <si>
    <t>Ability to test DPA Issuance in the workstation</t>
  </si>
  <si>
    <t>DPA Issuance should be installed in the workstation</t>
  </si>
  <si>
    <t>1.Click on Start Menu and click on Computer in the right side of pane.
2.Click on OS(C:).
3.Click on Program Files.
4.Click on I360 Folder.
5.See whether DPA folder is there or not.
6.Verify that DPA folder is not empty and all required files and folders are there in the folder.</t>
  </si>
  <si>
    <t>DPA9</t>
  </si>
  <si>
    <t xml:space="preserve">Ability to check the DPA Services are running at the back ground of the work station </t>
  </si>
  <si>
    <t xml:space="preserve">DPA Issuance </t>
  </si>
  <si>
    <t>F34001</t>
  </si>
  <si>
    <t>Ability to maintain idle time</t>
  </si>
  <si>
    <t>Ability to report idle time from the start of the idle period</t>
  </si>
  <si>
    <t>Nirupana</t>
  </si>
  <si>
    <t>Review Ready</t>
  </si>
  <si>
    <t xml:space="preserve">Admin access to DPA </t>
  </si>
  <si>
    <t>F34002</t>
  </si>
  <si>
    <t>Ability to match idle time to idle record</t>
  </si>
  <si>
    <r>
      <t>1.Login to the Verint application 
2</t>
    </r>
    <r>
      <rPr>
        <sz val="10"/>
        <rFont val="Arial"/>
        <family val="2"/>
      </rPr>
      <t>.Select Tracking. 
3..In Tracking, select Desktop and Process analytics.</t>
    </r>
    <r>
      <rPr>
        <sz val="10"/>
        <color theme="1"/>
        <rFont val="Arial"/>
        <family val="2"/>
      </rPr>
      <t xml:space="preserve">
4.click on the Reports in the dashboard
5.Click on the Application analysis report
6.Click on Timeline Report 
7.Select the date range and set is to the current date 
8.Select the check box on "Application Triggers"
9.Select "user/Computer" in the drop down for view by
10.Select blank for  filters
11.Select the checkbox include idle time report
12.click on display report
13.Verify the idle time noted in the report .</t>
    </r>
  </si>
  <si>
    <t>F34101</t>
  </si>
  <si>
    <t>Ability to maintain inactive logging state</t>
  </si>
  <si>
    <t>Ability to distinguish between lack of activity during the day vs. forgetting to log out overnight</t>
  </si>
  <si>
    <t>Admin access to DPA and an existing record with lack of activity during the day (idle time report)</t>
  </si>
  <si>
    <t xml:space="preserve">1.Login to the Verint application 
2.Select Tracking. 
3.In Tracking select DPA and leave it logged on over night
4.click on the Reports in the dashboard after 30 mins
5.Click on the Application analysis report
6.Click on Timeline Report 
7.Select the date range and set is to the current date 
8.Select the check box on "Application Triggers"
9.Select "user/Computer" in the drop down for view by
10.Select blank for  filters
11.Select the checkbox "include idle time report" and "include inactive time in the report".
12.click on display report
13.Verify the inactive time noted in the report with the report got during the day </t>
  </si>
  <si>
    <t>F34401</t>
  </si>
  <si>
    <t>Ability to maintain DPA trigger consistency</t>
  </si>
  <si>
    <t>Ability to fire a trigger not only on initial criteria, but on the behavior of the when the "window 
loses foreground focus" from the Screen content triggers page</t>
  </si>
  <si>
    <t xml:space="preserve">Admin access to DPA , and a trigger should be created </t>
  </si>
  <si>
    <t>Ability to fire a trigger not only on initial criteria, but on the behavior of the when the "window 
is completely closed" from the Screen content triggers page</t>
  </si>
  <si>
    <t>Ability to fire a trigger not only on initial criteria, but on the behavior of the when the new instance of the window is completely in foreground focus" from the Screen content triggers page</t>
  </si>
  <si>
    <t>Ability to fire a trigger not only on initial criteria, but on the behavior of the "when the window gains foreground focus" from the Screen content triggers page</t>
  </si>
  <si>
    <t>Ability to fire a trigger not only on initial criteria, but on the behavior of the "when the window gains foreground focus" from the Window Open triggers page</t>
  </si>
  <si>
    <t>Ability to fire a trigger not only on initial criteria, but on the behavior of the "when the new instance of  window gains foreground focus" from theWindow open triggers page</t>
  </si>
  <si>
    <t>NF31804</t>
  </si>
  <si>
    <t xml:space="preserve">DPA synchronization for DPA Admin access. </t>
  </si>
  <si>
    <t>Ability to adopt user privileges from the user management module</t>
  </si>
  <si>
    <t>1.Login into I360 application.
2.Drill down mouse over User Management and click on Roles set up.
3.Click on create new role and give the role name and description.
4.Click on Desktop Process Analytics and check DPA Admin checkbox under Admin checkbox.
5.Give Application analysis Loggin, Application Event Triggering, Live Information, DPA reports as per requirement.
6.Save the role.
7.Assign this role to any test user.
8.Wait for 5 - 6 min for DPA application to sync with User management module.
9.Now login I360 with that test username and password.
10.Drill down mouse on Tracking and click on Desktop and Process Analytics.
11.DPA application opens up.
12.Make sure that DPA application has same fields viewable as per the given access in User management.</t>
  </si>
  <si>
    <t>1.User should login into I360 application.
2.User should Drill down mouse over User Management and click on Roles set up.
3.User should click on create new role and give the role name and description.
4.User should click on Desktop Process Analytics and check DPA admin checkbox under Admin checkbox.
5.User should give Application analysis Loggin, Application Event Triggering, Live Information, DPA reports as per requirement.
6.User should save the role.
7.User should assign this role to any test user.
8.User should wait for 5 - 6 min for DPA application to sync with User management module.
9.User should now login I360 with that test username and password.
10.User should Drill down mouse on Tracking and click on Desktop and Process Analytics.
11.DPA application opens up.
12.User should make sure that DPA application has same fields viewable as per the given access in User management.</t>
  </si>
  <si>
    <t xml:space="preserve">DPA synchronization for Module admin access. </t>
  </si>
  <si>
    <t>1.Login into I360 application.
2.Drill down mouse over User Management and click on Roles set up.
3.Click on create new role and give the role name and description.
4.Click on Desktop Process Analytics and check DPA Admin checkbox under Admin checkbox and check module admin checkbox
5.Give Application analysis Loggin, Application Event Triggering, Live Information, DPA reports as per requirement.
6.Save the role.
7.Assign this role to any test user.
8.Wait for 5 - 6 min for DPA application to sync with User management module.
9.Now login I360 with that test username and password.
10.Drill down mouse on Tracking and click on Desktop and Process Analytics.
11.DPA application opens up.
12.Make sure that DPA application has same fields viewable as per the given access in User management.</t>
  </si>
  <si>
    <t>1.User should login into I360 application.
2.User should Drill down mouse over User Management and click on Roles set up.
3.User should click on create new role and give the role name and description.
4.User should click on Desktop Process Analytics and check DPA admin checkbox under Admin checkbox and check module admin checkbox.
5.User should give Application analysis Loggin, Application Event Triggering, Live Information, DPA reports as per requirement.
6.User should save the role.
7.User should assign this role to any test user.
8.User should wait for 5 - 6 min for DPA application to sync with User management module.
9.User should now login I360 with that test username and password.
10.User should Drill down mouse on Tracking and click on Desktop and Process Analytics.
11.DPA application opens up.
12.User should make sure that DPA application has same fields viewable as per the given access in User management.</t>
  </si>
  <si>
    <t>DPA synchronization for Trigger Admin access</t>
  </si>
  <si>
    <t>1.Login into I360 application.
2.Drill down mouse over User Management and click on Roles set up.
3.Click on create new role and give the role name and description.
4.Click on Desktop Process Analytics and check DPA Admin checkbox under Admin checkbox and check Trigger admin checkbox.
5.Give Application analysis Loggin, Application Event Triggering, Live Information, DPA reports as per requirement.
6.Save the role.
7.Assign this role to any test user.
8.Wait for 5 - 6 min for DPA application to sync with User management module.
9.Now login I360 with that test username and password.
10.Drill down mouse on Tracking and click on Desktop and Process Analytics.
11.DPA application opens up.
12.Make sure that DPA application has same fields viewable as per the given access in User management.</t>
  </si>
  <si>
    <t>1.User should login into I360 application.
2.User should Drill down mouse over User Management and click on Roles set up.
3.User should click on create new role and give the role name and description.
4.User should click on Desktop Process Analytics and check DPA admin checkbox under Admin checkbox and check trigger admin checkbox.
5.User should give Application analysis Loggin, Application Event Triggering, Live Information, DPA reports as per requirement.
6.User should save the role.
7.User should assign this role to any test user.
8.User should wait for 5 - 6 min for DPA application to sync with User management module.
9.User should now login I360 with that test username and password.
10.User should Drill down mouse on Tracking and click on Desktop and Process Analytics.
11.DPA application opens up.
12.User should make sure that DPA application has same fields viewable as per the given access in User management.</t>
  </si>
  <si>
    <t>NF31901</t>
  </si>
  <si>
    <t xml:space="preserve"> DPA recorder state detection</t>
  </si>
  <si>
    <t>Ability to notify DPA of recorder success</t>
  </si>
  <si>
    <t xml:space="preserve">System Management </t>
  </si>
  <si>
    <t>Launch DPA  as Administrator</t>
  </si>
  <si>
    <t>1.Set pause and resume trigger for any of applicationwith Trigger variable for Audio recording status
2.Match the DPA trigger version with test workstation dpa process version.
3.Now in the test workstation, open the SFCTI and make it on ready state.
4.Make lead no call and receive through SFCTI.
5.Now run the whole application for which pause and resume triggers are created.
6.After running the application, go to Verint, go to Quality Monitoring, search the recent call after fulfilling required criteria to sort the call.
7.Playback call and verify that call is paused and resumed for the moment where pause and resume triggers are set and audio recording status is updated accordingly for success</t>
  </si>
  <si>
    <t>1.User should set pause and resume trigger for any of application(CPS/SFPP/BOS).
2.User should match the DPA trigger version with test workstation dpa process version.
3.Now in the test workstation, User should open the SFCTI and make it on ready state.
4.User should make lead no call and receive through SFCTI.
5.User should run the whole application for which pause and resume triggers are created.
6.User should go to Verint, go to Quality Monitoring, search the recent call after fulfilling required criteria to sort the call.
7.User should playback call and verify that call is paused and resumed for the moment where pause and resume triggers are set.</t>
  </si>
  <si>
    <t>NF31802</t>
  </si>
  <si>
    <t>Ability to adopt organization settings from the user management module</t>
  </si>
  <si>
    <t xml:space="preserve">Organization settings </t>
  </si>
  <si>
    <t xml:space="preserve">Should have access to verint application </t>
  </si>
  <si>
    <t xml:space="preserve">1.Log into the application using admin access
2.Select user management formthe dash board 
3. Select Profiles under Employees 
4.Select Edit icon for organization under Adminstravitve details
5.Select the org name 
6. select save </t>
  </si>
  <si>
    <t xml:space="preserve">1.Logged into the application using admin access
2.Selected user management formthe dash board 
3. Selected Profiles under Employees 
4.Selected Edit icon for organization under Adminstravitve details
5.Selected the org name 
6. select save </t>
  </si>
  <si>
    <t>NF31803</t>
  </si>
  <si>
    <t>1. User Management is selected from the Dashboard window
2. Role Setup is displayed and selected from the drop-down menu
3. Create New Role button is displayed and selected on the Role Setup window
4. You are able to type in a Role Name and Description
5.  Privileges are displayed in the New Role window and can be selected by clicking on the box next to each privilege
6.  The Save button is displayed and can be selected on the New Role window</t>
  </si>
  <si>
    <t>1. User Management is selected on the Dashboard window
2. Role Setup is displayed and selected from drop-down
3. Desired Role is selected (QM Analyst)
4. Create New Role from Exisiting radio button is displayed and selected
5. Role Name and Description is entered successfully in the appropriate fields
6. Privileges displayed and modified
7. Save button displayed and selected</t>
  </si>
  <si>
    <t xml:space="preserve"> Adopt roles from the user management module</t>
  </si>
  <si>
    <t>Ability to adopt roles from the user management module</t>
  </si>
  <si>
    <t>Need to login with Test ID that has
 been assigned the Administrator 
role type 
Should have a role created with DPA privelage</t>
  </si>
  <si>
    <t xml:space="preserve">1.Logged into the application using admin access
2.Selected user management formthe dash board 
3. Selected Profiles under Employees 
4.Selected Name form the left hand pane   
5. Selected Access rights from the top right hand   Tool bar 
6. Selected Edit Access Rights 
7. Selected the role name and give me org scope , group scope and installation scope and save </t>
  </si>
  <si>
    <t>DPA44</t>
  </si>
  <si>
    <t>Need to login with Test ID that has
 been assigned the Administrator 
role type 
A role  is created and DPA privelage should be created .</t>
  </si>
  <si>
    <t>Ritika</t>
  </si>
  <si>
    <t>F33301</t>
  </si>
  <si>
    <t>Concurrent use of DPA and Portal</t>
  </si>
  <si>
    <t>Ability for the DPA user interface to use the same window style as the Portal</t>
  </si>
  <si>
    <t>DPA UI</t>
  </si>
  <si>
    <t xml:space="preserve">1.) Select Tracking on the Dashboard window
2.) Select DPA from the drop-down menu
3.) Verify  that the DPA user interface uses the same window style as the Portal
</t>
  </si>
  <si>
    <t xml:space="preserve">1.Tracking on the Dashboard window should be selected
2. DPA from the drop-down menu should be selected
3. The DPA user interface  should use the same window style as the Portal
</t>
  </si>
  <si>
    <t>F33302</t>
  </si>
  <si>
    <t>Ability for the DPA user interface to use the same expandable elements as the Portal</t>
  </si>
  <si>
    <t>1.) Select Tracking on the Dashboard window
2.) Select DPA from the drop-down menu
3.) Verify  that the DPA user interface uses the the same expandable elements as the Portal</t>
  </si>
  <si>
    <t>1.Tracking on the Dashboard window should be selected
2. DPA from the drop-down menu should be selected
3. The DPA user interface  should use the same expandable elements as the Portal</t>
  </si>
  <si>
    <t>F33303</t>
  </si>
  <si>
    <t>1.) Select Tracking on the Dashboard window
2.) Select DPA from the drop-down menu
3.) Verify  that the DPA user interface uses the the same collapsible elements as the Portal</t>
  </si>
  <si>
    <t>1.Tracking on the Dashboard window should be selected
2.DPA from the drop-down menu should be selected
3.The DPA user interface  should use the same collapsible elements as the Portal</t>
  </si>
  <si>
    <t>F33304</t>
  </si>
  <si>
    <t>Ability to cache principal elements of the DPA user interface</t>
  </si>
  <si>
    <t>1.) Select Tracking on the Dashboard window
2.) Select DPA from the drop-down menu
3.) Verify  that the DPA user interface is able to cache principal elements of the DPA user interface</t>
  </si>
  <si>
    <t>1.Tracking on the Dashboard window should be selected
2.DPA from the drop-down menu should be selected
3.The principal elements of the user interface are cached allowing a user to quickly revisit the same areas of DPA, and encounter the same filters or search criteria previously used.</t>
  </si>
  <si>
    <t>B33401</t>
  </si>
  <si>
    <t>Maintain revised trigger definition pages</t>
  </si>
  <si>
    <t>Ability to expand definition areas of each trigger property</t>
  </si>
  <si>
    <t>1.) Select Tracking on the Dashboard window
2.) Select DPA from the drop-down menu
3.) In DPA go to the Administrator tab
4) Select Triggers in the drop down.
5) Select any one trigger
6) Verify that the user is able to expand the definition areas of each trigger properly</t>
  </si>
  <si>
    <t>1.  Tracking on the Dashboard window should be selected
2. DPA from the drop-down menu should be selected
3. Triggers should be selected in drop down.
4.Any one trigger should be selected..
5.The user should be able to expand the definition areas of each trigger properly</t>
  </si>
  <si>
    <t>B33404</t>
  </si>
  <si>
    <t>1.)  Tracking on the Dashboard window should be selected
2.) DPA from the drop-down menu should be selected
3.) The principal elements of the user interface are cached allowing a user to quickly revisit the same areas of DPA, and encounter the same filters or search criteria previously used.</t>
  </si>
  <si>
    <t>NF33501</t>
  </si>
  <si>
    <t>Ability to use local DPA data machines for use with triggers</t>
  </si>
  <si>
    <t>1. Launch(Login to) DPA.
2.In Adminstration Tab, Select Triggers.
3.Click Add new screen button  on the mainTriggers Screen.
4.Run Popup will appear.Then Click Run.
5.User will see Dpa validator utility.
6.Press Capture button in DPA Validator.
7.Click the window you want to capture.
example Calculator
8.Click any values in the
Calculator.
9.In the DPA validator window, enter any name in Friendly screen Name.
10.Click Upload Server.
11.DPA Validator popup appears stating upload successful.Click Yes button in DPA Validator Popup.
12.Click the Captured trigger.
13.Fill all the details.
14.Under Select Criteria, click the button inside the available screen controls and  enter values for event and value.
15.Click Save.
16.Click ActivateTrigger
17.Verify that user is able to use local DPA data machines for use with triggers</t>
  </si>
  <si>
    <t>1.  Desktop and Process Analytics Application should appear.
2.The main Triggers screen should appear.
3. The user should be able to click "Add new screen".button
4. Run pop up button should  appear.
5. DPA Validator utility should appear.
6.User should be prompted to capture a screen.
7. Calculator screen should be captured.
8.User should be able to see the selected values in the calculator are captured in the
DPA Validator Captured screen..
9.User should be able to  enter values in Friendly Screen
Name.
10. DPA Validator popup should be displayed.
11.Triggers page should appear.
12.Trigger details should be displayed.
13.User should be able enter the name and other details of the trigger.
14. User should be able enter values.
15.Triggers page should appear.
16.Trigger version should be  updated.
17.The user should be able to use local DPA data machines for use with triggers.</t>
  </si>
  <si>
    <t>NF33503</t>
  </si>
  <si>
    <t>Passback Values</t>
  </si>
  <si>
    <t>Ability to use local data store for passback values</t>
  </si>
  <si>
    <t>1.  Desktop and Process Analytics Application should appear.
2.The main Triggers screen should appear.
3. New screen should be opened.
4. Click Run button should be appear.
5. DPA Validator utility should appear.
6.The user should be prompted to capture a screen.
7. Calculator screen should be captured.
8.User should be able to see the selected values in the calculator are captured in the
DPA Validator Captured screen..
9.User should be able to enter values in Friendly Screen
Name.
10. DPA Validator popup should be displayed.
11.Triggers page should appear.
12.Trigger details should be displayed.
13.User should be able enter the name and other details of the trigger.
14. User should be able enter values.
15.  Triggers page should appear.
16.Trigger version should be  Updated.
17.The user should be able to use local local data store for passback values.</t>
  </si>
  <si>
    <t>NF33101</t>
  </si>
  <si>
    <t>Maintaining privileges</t>
  </si>
  <si>
    <t>Ability to receive privileges from the data center server</t>
  </si>
  <si>
    <t xml:space="preserve"> DPA application synchronizes every five minutes with User management module.</t>
  </si>
  <si>
    <t>1.Login into I360 application.
2.Drill down mouse over User Management and click on Roles set up.
3.Click on create new role and give the role name and description.
4.Click on Desktop Process Analytics and check some boxes to give access of those fields to that role.
5.Save the role.
6.Assign this role to any test user.
7.Wait for 5 - 6 min for DPA application to sync with User management module.
8.Now login I360 with that test username and password.
9.Drill down mouse on Tracking and click on Desktop and Process Analytics.
10.DPA application opens up.
11.Make sure that DPA application has same fields viewable as per the given access in User management.</t>
  </si>
  <si>
    <t>1.User should login into I360 application.
2.User should Drill down mouse over User Management and click on Roles set up.
3.User should click on create new role and give the role name and description.
4.User should click on Desktop Process Analytics and check some boxes to give access of those fields to that role.
5.User should save the role.
6.User should assign this role to any test user.
7.User should wait for 5 - 6 min for DPA application to sync with User management module.
8.User should now login I360 with that test username and password.
9.User should Drill down mouse on Tracking and click on Desktop and Process Analytics.
10.DPA application opens up.
11.User should make sure that DPA application has same fields viewable as per the given access in User management.</t>
  </si>
  <si>
    <t>PM1001552  &amp; CEC 4259618 Impact360 V1.1 - Unable to export Recorder or Recorder Integration server settings.</t>
  </si>
  <si>
    <t>Ability to export Recorder or Recorder Integration server settings.</t>
  </si>
  <si>
    <t>Need to login with Test ID that has been assigned the Administrator role type
****CAUTION****DO NOT modify the existing settings</t>
  </si>
  <si>
    <t>Tested in Agency</t>
  </si>
  <si>
    <r>
      <t xml:space="preserve">1.Select </t>
    </r>
    <r>
      <rPr>
        <b/>
        <sz val="10"/>
        <color theme="1"/>
        <rFont val="Arial"/>
        <family val="2"/>
      </rPr>
      <t>User Management</t>
    </r>
    <r>
      <rPr>
        <sz val="10"/>
        <color theme="1"/>
        <rFont val="Arial"/>
        <family val="2"/>
      </rPr>
      <t xml:space="preserve"> on the Dashboard window
2.Select </t>
    </r>
    <r>
      <rPr>
        <b/>
        <sz val="10"/>
        <color theme="1"/>
        <rFont val="Arial"/>
        <family val="2"/>
      </rPr>
      <t>Role Setup</t>
    </r>
    <r>
      <rPr>
        <sz val="10"/>
        <color theme="1"/>
        <rFont val="Arial"/>
        <family val="2"/>
      </rPr>
      <t xml:space="preserve"> from the drop-down menu
3.Click on the </t>
    </r>
    <r>
      <rPr>
        <b/>
        <sz val="10"/>
        <color theme="1"/>
        <rFont val="Arial"/>
        <family val="2"/>
      </rPr>
      <t>Create New Role button</t>
    </r>
    <r>
      <rPr>
        <sz val="10"/>
        <color theme="1"/>
        <rFont val="Arial"/>
        <family val="2"/>
      </rPr>
      <t xml:space="preserve"> in the lower right-hand corner of the Role Setup window
4.Type in the Role Name and Description
5.Click on the arrow next to </t>
    </r>
    <r>
      <rPr>
        <b/>
        <sz val="10"/>
        <color theme="1"/>
        <rFont val="Arial"/>
        <family val="2"/>
      </rPr>
      <t xml:space="preserve">Interaction and Analysis </t>
    </r>
    <r>
      <rPr>
        <sz val="10"/>
        <color theme="1"/>
        <rFont val="Arial"/>
        <family val="2"/>
      </rPr>
      <t xml:space="preserve">in the New Role window and apply privileges
6.Click on the </t>
    </r>
    <r>
      <rPr>
        <b/>
        <sz val="10"/>
        <color theme="1"/>
        <rFont val="Arial"/>
        <family val="2"/>
      </rPr>
      <t>Save</t>
    </r>
    <r>
      <rPr>
        <sz val="10"/>
        <color theme="1"/>
        <rFont val="Arial"/>
        <family val="2"/>
      </rPr>
      <t xml:space="preserve"> button in the lower right-hand corner of the New Role window.
</t>
    </r>
  </si>
  <si>
    <r>
      <t xml:space="preserve">1.Select </t>
    </r>
    <r>
      <rPr>
        <b/>
        <sz val="10"/>
        <rFont val="Arial"/>
        <family val="2"/>
      </rPr>
      <t>User Management</t>
    </r>
    <r>
      <rPr>
        <sz val="10"/>
        <rFont val="Arial"/>
        <family val="2"/>
      </rPr>
      <t xml:space="preserve"> on the Dashboard window.
2.Select </t>
    </r>
    <r>
      <rPr>
        <b/>
        <sz val="10"/>
        <rFont val="Arial"/>
        <family val="2"/>
      </rPr>
      <t>Role Setup</t>
    </r>
    <r>
      <rPr>
        <sz val="10"/>
        <rFont val="Arial"/>
        <family val="2"/>
      </rPr>
      <t xml:space="preserve"> from the drop-down menu
3.Click </t>
    </r>
    <r>
      <rPr>
        <u/>
        <sz val="10"/>
        <rFont val="Arial"/>
        <family val="2"/>
      </rPr>
      <t>once</t>
    </r>
    <r>
      <rPr>
        <sz val="10"/>
        <rFont val="Arial"/>
        <family val="2"/>
      </rPr>
      <t xml:space="preserve"> on Role you would like to copy (QM Analyst) 
4.Click on </t>
    </r>
    <r>
      <rPr>
        <b/>
        <sz val="10"/>
        <rFont val="Arial"/>
        <family val="2"/>
      </rPr>
      <t>Create New Role from Existing</t>
    </r>
    <r>
      <rPr>
        <sz val="10"/>
        <rFont val="Arial"/>
        <family val="2"/>
      </rPr>
      <t xml:space="preserve"> button
5.Input Role Name and Desription
6.Modify Role Privileges
7.Click on the </t>
    </r>
    <r>
      <rPr>
        <b/>
        <sz val="10"/>
        <rFont val="Arial"/>
        <family val="2"/>
      </rPr>
      <t>Save</t>
    </r>
    <r>
      <rPr>
        <sz val="10"/>
        <rFont val="Arial"/>
        <family val="2"/>
      </rPr>
      <t xml:space="preserve"> button</t>
    </r>
  </si>
  <si>
    <t>1.User Management is selected from the Dashboard window
2.Role Setup is displayed and selected from the drop-down menu
3.Create New Role button is displayed and selected on the Role Setup window
4.You are able to type in a Role Name and Description
5.Privileges are displayed in the New Role window and can be selected by clicking on the box next to each privilege
6.The Save button is displayed and can be selected on the New Role window</t>
  </si>
  <si>
    <t>1.User Management is selected on the Dashboard window
2.Role Setup is displayed and selected from drop-down
3.Desired Role is selected (QM Analyst)
4.Create New Role from Exisiting radio button is displayed and selected
5.Role Name and Description is entered successfully in the appropriate fields
6.Privileges displayed and modified
7.Save button displayed and selected</t>
  </si>
  <si>
    <t>1.Select User Management in the Dashboard window
2.Select Profiles from the drop-down menu
3.Click on the Create button on the profile window
4.Enter user information (Last Name, First Name)
5.Click on the "pencil" icon next to the Organization field in the Administrative Details section of the profile window
6.Click on the "up/down" arrow button next to the Organization field on the Effective Dates window
7.Select an organization from the drop-down menu
8.Click on the Set button
9.Click on the Save button in the lower right-hand corner of the profile window</t>
  </si>
  <si>
    <t>1.Select User Management in the Dashboard window
2.Select Profiles from the drop-down menu
3.Click on the Import Domain Users button on the profile window
4.Type in the user's last name and click on the Check Names button
5.Click on the user you want to add and click on OK
6.Click on the "pencil" icon next to the Organization field in the Administrative Details section of the profile window
7.Click on the "up/down" arrow button next to the Organization field on the Effective Dates window
8.Select an organization from the drop-down menu
9.Click on the Set button
10.Click on the Save button in the lower right-hand corner of the profile window</t>
  </si>
  <si>
    <t>1.Select User Management in the Dashboard window
2.Select Profiles from the drop-down menu
3.Click on the Import  button on the profile window
4.New window for Import opens up.
5.Select Create redio button.
6.Browse File to Import.
7.Select Delimiter.
8.Put Number of lines to ignore at start of file:
9.Select Check the fields to import and enter the column number from your file:
10.Click on Save.</t>
  </si>
  <si>
    <t>1.User Management is selected from the Dashboard window
2.Profiles displayed and selected from the drop-down menu
3.Import  button on the profile window is clicked.
4.New window for Import is opened up.
5.Create redio button is selected.
6.File to Import should be browsed.
7.Delimiter should be selected.
8.Number of lines to ignore at start of file should be filled:
9.Check the fields to import and enter the column number from your file should be selected:
10.Save button should be clicked.</t>
  </si>
  <si>
    <t>1.User management is selected from the Dashboard window
2.Access Rights can be selected from the drop-down menu
3.The Name section of the Access Rights window displays the users hierarchically/organizationally</t>
  </si>
  <si>
    <t>1.Click on the contact Start Time link on the search results page
2.Click on the Add Annotation button on the workspace page
3.Type in a Name for the annotation
4.Select Private on the Add Annotation dialog window
5.Type in remarks in Content
6.Click on the OK button on the Add Annotation dialog window</t>
  </si>
  <si>
    <t>1.Start Time link selected
2.Add Annotation button displayed and selected on the workspace page
3.Annotation name typed
4.Private option displayed and selected on the Add Annotation window
5.Contents typed
6.OK button displayed and selected</t>
  </si>
  <si>
    <t>1.Click on the contact Start Time link on the search results page
2.Click on the Add Annotation button on the workspace page
3.Type in a Name for the annotation
4.Select Public on the Add Annotation dialog window
5.Type in remarks in Content
6.Click on the OK button on the Add Annotation dialog window</t>
  </si>
  <si>
    <t>1.Start Time link selected
2.Add Annotation button displayed and selected on the workspace page
3.Annotation name typed
4.Public option displayed and selected on the Add Annotation window
5.Contents typed
6.OK button displayed and selected</t>
  </si>
  <si>
    <t>1.Click on the contact Start Time link on the search results page
2.Select the annotation to modify from the workspace page
3.Click on the Edit Annotation button on the workspace page
4.Modify remarks in Content
5.Click on the OK button on the Edit Annotation dialog window</t>
  </si>
  <si>
    <t>1.Start Time link selected
2.Public Annotation displayed and selected on the workspace page
3.Edit Annotation button displayed and selected
4.Contents modified
5.OK button displayed and selected</t>
  </si>
  <si>
    <t>1.Click on the contact Start Time link on the search results page
2.Select the annotation to delete from the workspace page
3.Click on the Delete Annotation button on the workspace 
4.Click the Yes button on the Delete Annotation dialog window</t>
  </si>
  <si>
    <t>1.Start Time link selected
2.Public Annotation displayed and selected on the workspace page
3.Delet Annotation button displayed and selected
4.Yes button displayed and selected</t>
  </si>
  <si>
    <t>1.Click on the contact Start Time link on the search results page
2.Click on the Play button on the workspace page
3.Click and drag the playback speed slider to adjust contact playback speed</t>
  </si>
  <si>
    <t>1.Start Time link selected
2.Play button displayed and selected
3.Playback speed slider bar displayed and selected</t>
  </si>
  <si>
    <t xml:space="preserve">1.Select Interactions from the Dashboard window
2.Select Quality Monitoring from the drop-down menu
3.Click on Search under Quality Monitoring in the Impact 360 Portal window
4.Enter search parameters
5.Click on Execute Search
6.Click on the contact Start Time link on the search results page
7.Click on the Play button on the workspace page to listen to recorded contact
</t>
  </si>
  <si>
    <t>1.Interactions selected from the Dashboard window
2.Quality Monitoring displayed and selected from drop-down menu
3.Search displayed and selected
4.Search parameters entered
5.Execute Search dsiplayed and selected
6.Start Time displayed and selected
7.Play button displayed and selected
8.Make Sure Audio should be heared and screen should be displayed during playback.</t>
  </si>
  <si>
    <t>1.Click on the contact Start Time link on the search results page
2.Select an evaluation form from the Forms drop-down menu
3.Fill out evaluation form
4.Submit evaluation form by clicking on the Submit button
 located at the top left-hand corner and at bottom left-hand corner of the form</t>
  </si>
  <si>
    <t>1.Start Time link selected
2.Forms displayed and selected from the workspace window
3.Evaluation form filled out
4.Submit button displayed and selected</t>
  </si>
  <si>
    <t>1.Select Interactions from the Dashboard window
2.Select Quality Monitoring from the drop-down menu
3.Select My Evaluations folder under Evaluations
4.Click on the contact Start Time
5.Click on the Edit Evaluation button on the toolbar
6.Make changes to the evaluation form
7.Click on the Submit button located at the top left-hand corner and at bottom left-hand corner of the form</t>
  </si>
  <si>
    <t>1.Interactions selected from the Dashboard window
2.Quality Monitoring displayed and selected from drop-down menu
3.My Evaluations folder displayed and selected under Evaluations
4.Start Time link selected
5.Edit Evaluation button displayed and selected
6.Changes made to evaluation
7.Submit button displayed and selected</t>
  </si>
  <si>
    <t>1.Select Interactions from the Dashboard window
2.Select Quality Monitoring from the drop-down menu
3.Go to My Evaluations folder under Evaluations
4.Click on the contact Start Time
5.Review submitted evaluation on the workspace page</t>
  </si>
  <si>
    <t>1.Interactions selected from the Dashboard window
2.Quality Monitoring displayed and selected from drop-down menu
3.My Evaluations folder displayed and selected under Evaluations
4.Start Time link selected
5.Evaluation displayed.  (Filled) should be visible at the end of the Form Name in the Form drop-down menu</t>
  </si>
  <si>
    <t>1.Select Interactions from the Dashboard window
2.Select Quality Monitoring from the drop-down menu
3.Go to All Evaluations folder in under Evaluations
4.Click on the contact Start Time
5.The evaluation can be viewed in the Workspace page</t>
  </si>
  <si>
    <t>1.Interactions selected from the Dashboard window
2.Quality Monitoring displayed and selected from drop-down menu
3.All Evaluations displayed and selected under Evaluations
4.Start Time link selected
5.Evaluation displayed. (Evaluator Name) should be visible at the end of the Form Name inf the Form drop-down menu</t>
  </si>
  <si>
    <t>1.Select Interactions from the Dashboard window
2.Select Quality Monitoring from the drop-down menu
3.Click on Search under Quality Monitoring in the Impact 360 Portal window
4.Change the Search For option to Evaluations located in the upper left-hand side of the Search Window (green toolbar)
5.Select an Evaluator in Evaluation Data
6.Click on the Execute Search button in the upper right-hand corner of the window</t>
  </si>
  <si>
    <t>1.Interactions selected from the Dashboard window
2.Quality Monitoring displayed and selected from drop-down menu
3.Search displayed and selected under Quality Monitoring
4.Evaluations selected in the Search For option
5.Evaluators displayed and selected
6.Execute Search displayed and selected</t>
  </si>
  <si>
    <t>1.Select Interactions from the Dashboard window
2.Select Quality Monitoring from the drop-down menu
3.Go to My Evaluations folder under Evaluations
4.Click on the contact Start Time
5.Click on the Download Evaluations button 
6.Select the additional evaluation components you want to download and click on OK on the Print/Download options dialog box
7.Select location to download evaluation and type in a filename</t>
  </si>
  <si>
    <t>1.Interactions selected from the Dashboard window
2.Quality Monitoring displayed and selected from drop-down menu
3.My Evaluations folder displayed and selected under Evaluations
4.Start Time link selected
5.Download Evaluation button displayed and selected
6.Print/Download dialog box displayed with options and OK button selected
7.Evaluation can be renamed and saved</t>
  </si>
  <si>
    <t>1.Go to email application
2.Attach downloaded evaluation and send</t>
  </si>
  <si>
    <t>1.N/A
2.Downloaded evaluation selected</t>
  </si>
  <si>
    <t>1.Select Interactions from the Dashboard window
2.Select Quality Monitoring from the drop-down menu
3.Click on Preferences in the upper right-hand corner of the Impact 360 Portal window
4.In Quality Monitoring Options, select a form from the Default Form from the drop-down menu
5.Click on OK in the upper-right hand corner of the Impact 360 Web Portal Preferences window
6)Search a call again and open the call verify whether the Default form is same as changed earlier.</t>
  </si>
  <si>
    <t xml:space="preserve">1.Interactions selected from the Dashboard window
2.Quality Monitoring displayed and selected from drop-down menu
3.Preferences displayed and selected on the Portal window
4.Evaluation form displayed and selected
5.OK button displayed and selected
</t>
  </si>
  <si>
    <t>1.Select Interactions on the Dashboard window
2.Select Quality Monitoring from the drop-down menu
3.Click on Reports from the Portal window
4.Click on the plus sign on Public Folder to expand the view
5.Click on the plus sign of any folder under Public Folder
6.Click once on a report
7.Click on Actions
8.Select View from the Actions drop-down menu
9.Define report filters
10.Click on Generate Report button</t>
  </si>
  <si>
    <t>1.Interactions is selected from the Dashboard window
2.Quality Monitoring is displayed and selected
3.Reports is displayed and selected from the Portal window
4.Public Folder is displayed and can be expanded
5.Sub folders can be expanded to display reports
6.A report is displayed and selected
7.Actions is selected
8.View is displayed and selected under the drop-down menu
9.Define report filters window is displayed and report parameters can be entered
10.Generate Report button is displayed and selected</t>
  </si>
  <si>
    <t>1.Export button is displayed and selected
2.File format is displayed and PDF selected from the drop-down menu
3.Export button is displayed and selected from the Export pop-up dialog box
4.Save is displayed and selected
5.File location selected and filename typed
6.OK button is displayed and selected</t>
  </si>
  <si>
    <t>1.Print button is displayed and selected
2.Page range is displayed and All can be selected
3.Export button is displayed and selected on the PDF popup window
4.Open button is displayed and selected on the File Download popup window</t>
  </si>
  <si>
    <t>1.Click on the back button of the Internet browser
2.Change report filters
3.Click on the Generate Report button</t>
  </si>
  <si>
    <t>1.The back button of the Internet Browser is selected
2.Report filters are displayed and modified
3.Generate Report button is displayed and selected</t>
  </si>
  <si>
    <t>1.Select Interactions on the Dashboard window
2.Select Quality Monitoring from the drop-down menu
3.Click on Reports from the Portal window
4.Click on the plus sign on Public Folder to expand the view
5.Click on the plus sign of any folder under Public Folder
6.Click once on a report
7.Click on Actions
8.Select Schedule
9.Click on Recurrence
10.Select a schedule type from the drop-down menu in the Run Objects field
11.Define schedule
12.Click on Parameters
13.Setup the report filters
14.Click on Save Schedule in the lower right-hand corner of the Parameters window
15.Click on Schedule in the lower right-hand corner of the Instance Title window</t>
  </si>
  <si>
    <t>1.Interactions is selected from the Dashboard window
2.Quality Monitoring is displayed and selected
3.Reports is displayed and selected from the Portal window
4.Public Folder is displayed and can be expanded
5.Sub folders can be expanded to display reports
6.A report is displayed and selected
7.Actions is selected
8.Schedule is displayed and selected under the drop-down menu
9.Recurrence is displayed and selected
10.Schedule types displayed and selected 
11.Schedule displayed and created
12.Parameters displayed
13.Report filters created
14.Save Schedule displayed and selected
15.Schedule is displayed and selected in the Instance Title window</t>
  </si>
  <si>
    <t>1.Select Interactions on the Dashboard window
2.Select Quality Monitoring from the drop-down menu
3.Click on Reports from the Portal window
4.Click on the plus sign on Public Folder to expand the view
5.Click on the plus sign of any folder under Public Folder
6.Click once on a report
7.Click on Actions
8.Select Schedule from the Actions drop-down menu
9.Go to Recurrence
10.Under Run Object select schedule type from the drop-down menu
11.Define schedule
12.Go to Parameters
13.Setup the report filters
14.Click on Save Schedule in the Parameters window
14.Go to Format
15.Select report format type (Crystal Reports only)
16.Under Destination select Schedule to Portal</t>
  </si>
  <si>
    <t>1.Interactions is selected from the Dashboard window
2.Quality Monitoring is displayed and selected
3.Reports is displayed and selected from the Portal window
4.Public Folder is displayed and can be expanded
5.Sub folders can be expanded to display reports
6.A report is displayed and selected
7.Actions is selected
8.Schedule is displayed and selected under the drop-down menu
9.Recurrence is displayed and selected
10.Schedule types displayed and selected 
11.Schedule displayed and created
12.Parameters displayed
13.Report filters created
14.Save Schedule displayed and selected
15.Format type is displayed and selected
16.Schedule to Portal is selected from the Destination drop-down menu</t>
  </si>
  <si>
    <t>1.Distribution Options displayed and defined
2.Report output displayed over time</t>
  </si>
  <si>
    <t>1.Groups and Users displayed and defined
2.Distribution Options displayed and defined
3.Report output displayed for group(s) over time</t>
  </si>
  <si>
    <t>1.Select System Management from the Dashboard window
2.Select Settings under Recording Rules in the drop-down menu
3.Click once on Record Audio and Screen Rules on the left side of the Settings window
4.View Audio Recording Percentage under the Action section on the right side of the Settings window
5.Click on the Schedule tab to move to the Schedule window
6.View recording scheduling information</t>
  </si>
  <si>
    <t>1.System Management selected from the Dashboard window
2.Settings displayed and selected
3.Record Audio and Screen rules displayed and selected
4.Audio Recording Percentage defined
5.Schedule tab displayed and selected
6.Recording rule scheduled defined</t>
  </si>
  <si>
    <t>1.Select System Management from the Dashboard window
2.Select Settings under Recording Rules in the drop-down menu
3.Click once on Record Audio and Screen Rules on the left side of the Settings window
4.Click on the Condition tab to move to the Condition window
5.Define attributes(i. e. CTI), conditions and condition parameters
6.Click on the Save button in the lower right-hand corner of the Condition window</t>
  </si>
  <si>
    <t>1.System Management selected form the Dashboard window
2.Settings displayed and selected
3.Record Audio and Screen Rules displayed and selected
4.Condition tab displayed and selected
5.Attributes displayed, selected and created
6.Save button displayed and selected</t>
  </si>
  <si>
    <t>1.Select System Management from the Dashboard window
2.Select Settings under Recording Rules in the drop-down menu
3.Click on the Create button in the lower right-hand cornder of the Settings window
4.Type in Name and Description in the Rule section
5.Change Status to enable in the Rule section
6.Define the Action parameters under the Action section
7.Select the Recorder Installation Service to apply the Rule to in the Installation section
8.Click on the Save button in the lower right-hand side of the window
9.Select the Schedule tab to define the rule schedule
10.Define schedule parameters
11.Click on the Save button in the lower right-hand side of the schedule window
12.Click on the Condition tab to create conditions for the rule
13.Define the Attribute(s) (i.e. Organization) and Conditions for the rule
14.Click on the Save button in the lower right-hand corner of the window</t>
  </si>
  <si>
    <t>1.System Management selected from the Dashboard window
2.Settings displayed and selected
3.Create button displayed and selected
4.Name and Description entered
5.Status displayed and enabled
6.Action parameters defined/created
7.Recorder Installation Service displayed and selected for the site to apply to rule to
8.Save button displayed and selected
9.Schedule tab displayed and selected
10.Schedule parameters entered
11.Save button displayed and selected
12.Condition tab diplayed and selected
13.Attributes and Conditions displayed and selected
14.Save button displayed and selected</t>
  </si>
  <si>
    <t>1.After call work displayed and selected
2.Recording time after call work displayed and selected</t>
  </si>
  <si>
    <t>1.Launch Form Designer
2.Select Evaluation and Assessment Forms from the Type drop-down menu on the toolbar
3.Click once on the form to edit
4.Right-click on the form and select Hide from the options
5.Click on Edit Form button on toolbar
6.Make changes
7.Click on Save New Version button</t>
  </si>
  <si>
    <t>1.Form Designer application opens
2.Template displayed
3.Template selected
4.Hide option displayed and selected
5.Edit Form button displayed and selected
6.Changes made to form
7.Save New Version button displayed and selected</t>
  </si>
  <si>
    <t>1.Select Interactions from the Dashboard window
2.Select Quality Monitoring form the drop-down menu
3.Click on Inbox
4.Click on  Customize Inbox in the upper right-hand corner of the Inbox window
5.Select Current Week in the Time Frame drop down menu
6.Click on the Add Rule button
7.Define rule parameters
8.Click on Define Rule button
9.Type in a rule name
10.Click on the OK button
11.Click again on the OK button in the upper right-hand corner of the window</t>
  </si>
  <si>
    <t>1.Interactions selected from Dashboard window
2.Quality Monitoring displayed and selected form the drop-down menu
3.Inbox displayed and selected from the Impact 360 Portal
4.Customize Inbox displayed and selected
5.Current Week displayed and selected from the Time Frame drop-down menu
6.Add Rule button displayed and selected
7.Rule parameters defined
8.Define Rule button displayed and selected
9.Rule Name dialog box displayed and rule name typed
10.OK button displayed and selected
11.OK button displayed and selected</t>
  </si>
  <si>
    <t>1.Click on User Management
2.Select Role Setup from the drop-down menu
3.Click once on the role
4.Select the Delete Role button in the lower right-hand portion of window
5.Click Yes from the popup window</t>
  </si>
  <si>
    <t>1.Selected System Management from the Dashboard window
2.Selected Settings under Enterprice Manager in the drop-down menu
3.Clicked once on Any recorder from left side.
4.Clicked on the Launch at the right bottom side.
5.The new window of System Management opened up.
6.Clicked on Export to export recorder.</t>
  </si>
  <si>
    <t>Annotation/bookmarks</t>
  </si>
  <si>
    <t>Core Regression</t>
  </si>
  <si>
    <t>BO1</t>
  </si>
  <si>
    <t>BO2</t>
  </si>
  <si>
    <t>BO3</t>
  </si>
  <si>
    <t xml:space="preserve">Ability to Assign the changes made in Parent organization to the Sub Organization  for Claims </t>
  </si>
  <si>
    <t>BO4</t>
  </si>
  <si>
    <t xml:space="preserve">Ability to create Data source </t>
  </si>
  <si>
    <t>BO5</t>
  </si>
  <si>
    <t>BO6</t>
  </si>
  <si>
    <t>BO7</t>
  </si>
  <si>
    <t>BO8</t>
  </si>
  <si>
    <t>BO9</t>
  </si>
  <si>
    <t xml:space="preserve">Should be Admin on the application </t>
  </si>
  <si>
    <t xml:space="preserve">1. Log into Webapp 
2. Select System management from dash board 
3. Select data source from left hand pane and click on data source group tab on the right-hand side 
4. Select DSG and click on edit button which is on the bottom right hand corner 
5. Make the appropriate changes to the DSG and click save </t>
  </si>
  <si>
    <t>1. Should log into Webapp 
2. System management from dash board should be selected  
3. Data source from left hand pane and click on data source group tab on the right-hand side should be selected  
4. DSG and click on edit button which is on the bottom right hand corner should be selected 
5. changes made will be reflected .</t>
  </si>
  <si>
    <t>BO10</t>
  </si>
  <si>
    <t>BO11</t>
  </si>
  <si>
    <t>BO12</t>
  </si>
  <si>
    <t>BO13</t>
  </si>
  <si>
    <t>BO14</t>
  </si>
  <si>
    <t>Ability to create  Data Source Group for CSI  automatically from the Feed</t>
  </si>
  <si>
    <t xml:space="preserve">To upload DSG directly form the feed </t>
  </si>
  <si>
    <t xml:space="preserve">Should be admin on the application </t>
  </si>
  <si>
    <t xml:space="preserve">1. Log into webapp 
2. Select system management form dash board 
3. Select Integration servers form the drop down 
4. Select the appropriate integration server form the left hand pane 
5. Select CSI adaptor displayed on the right hand side 
6. Click Drop down icon and  select converter 
7. click on Import configurations which is in right hand pane 
8. Enable Create groups option and save . </t>
  </si>
  <si>
    <t xml:space="preserve">1. Should  Log into webapp 
2. System management form dash board should be selected  
3. Integration servers form the drop down should be selected 
4. Selected appropriate integration server form the left hand pane 
5. Selected CSI adaptor displayed on the right hand side 
6. Click Drop down icon and  select converter 
7. click on Import configurations which is in right hand pane 
8. changes will be applied when clicked on save  . </t>
  </si>
  <si>
    <t>BO15</t>
  </si>
  <si>
    <t>BO16</t>
  </si>
  <si>
    <t>BO17</t>
  </si>
  <si>
    <t>BO18</t>
  </si>
  <si>
    <t>BO19</t>
  </si>
  <si>
    <t xml:space="preserve">Ability to Create a Adaptor </t>
  </si>
  <si>
    <t xml:space="preserve">To Create a Adaptor </t>
  </si>
  <si>
    <t>BO20</t>
  </si>
  <si>
    <t xml:space="preserve">Ability to configure  feed folder </t>
  </si>
  <si>
    <t>To configure  feed folder</t>
  </si>
  <si>
    <t>BO21</t>
  </si>
  <si>
    <t>BO22</t>
  </si>
  <si>
    <t>BO23</t>
  </si>
  <si>
    <t>BO24</t>
  </si>
  <si>
    <t>BO25</t>
  </si>
  <si>
    <t>BO26</t>
  </si>
  <si>
    <t>BO27</t>
  </si>
  <si>
    <t>BO28</t>
  </si>
  <si>
    <t>BO29</t>
  </si>
  <si>
    <t>BO30</t>
  </si>
  <si>
    <t>BO31</t>
  </si>
  <si>
    <t>BO32</t>
  </si>
  <si>
    <t>BO33</t>
  </si>
  <si>
    <t>Ability to see processed feeds picked up by the adaptor are eroded</t>
  </si>
  <si>
    <t>To see processed feeds by the adaptor are eroded</t>
  </si>
  <si>
    <t>BO34</t>
  </si>
  <si>
    <t>Ability to see processed feeds picked up by the adaptor are has warning  hence in diagnostic folder</t>
  </si>
  <si>
    <t>To see processed feeds by the adaptor are with warnings</t>
  </si>
  <si>
    <t>1.Log into the server using Admin Access
2.Select my computer 
3.Select the folder "Verint-Installs'
4.Select APPs from the address bar
5.Select Verint under the APPs folder in the address bar
6.Select Data Transfer in Verint folder 
7.Select BO Folder In Verint folder 
8.Select Life Values in Back Office folder
9.Select " Life Values WIT folder
10.Start the Adaptors in the web app
11.Verify if the running script is present in the Import folder
12.Select Life Values_WIT folder
13.Verify whether all the feeds are present in the diagnostic folder</t>
  </si>
  <si>
    <t>1.Able to Log into the server using Admin Access
2.my computer should be selected
3.the folder "Verint-Installs' should be selected
4.APPs from the address bar should be selected
5.Verint under the APPs folder in the address bar should be selected
6.Data Transfer in Verint folder should be selected
7.BO Folder In Verint folder should be selected
8.Life Values in Back Office folder should be selected
9." Life Values WIT folder should be selected
10.the Adaptors in the web app should be selected
11.the running script should be present in the Import folder 
12.Life Values_WIT  folder should be selected
13.All the feeds should be present in the diagoniticfolder</t>
  </si>
  <si>
    <t>BO35</t>
  </si>
  <si>
    <t xml:space="preserve">Ability to run the adaptor for CSI feeds for Claims Initiated </t>
  </si>
  <si>
    <t xml:space="preserve">To see CSI Initiated Adaptor runs properly </t>
  </si>
  <si>
    <t>1. Log into Verint Webapp 
2. Select System management from the dash board 
3. Select integration servers form the drop down 
4. Select Appropriate server where CSI Adaptors are built 
5. Select Claims CSI initiated Adaptor from the left hand pane and click run button which is on the top right hand corner .</t>
  </si>
  <si>
    <t>1. Logged into Verint Webapp 
2. Selected System management from the dash board 
3. Selected integration servers form the drop down 
4. Selected Appropriate server where CSI Adaptors are built 
5. Selected Claims CSI initiated Adaptor from the left hand pane and click run button which is on the top right hand corner .</t>
  </si>
  <si>
    <t>BO36</t>
  </si>
  <si>
    <t xml:space="preserve">Ability to run the adaptor for CSI feeds for Claims Display date </t>
  </si>
  <si>
    <t xml:space="preserve">To see CSI display date Adaptor runs properly </t>
  </si>
  <si>
    <t>1. Log into Verint Webapp 
2. Select System management from the dash board 
3. Select integration servers form the drop down 
4. Select Appropriate server where CSI Display Adaptors are built 
5. Select Claims CSI Display Adaptor from the left hand pane and click run button which is on the top right hand corner .</t>
  </si>
  <si>
    <t>1. Logged into Verint Webapp 
2. Selected System management from the dash board 
3. Selected integration servers form the drop down 
4. Selected Appropriate server where CSI Display Adaptors are built 
5. Selected Claims CSI Display Adaptor from the left hand pane and click run button which is on the top right hand corner .</t>
  </si>
  <si>
    <t>BO37</t>
  </si>
  <si>
    <t>BO38</t>
  </si>
  <si>
    <t>BO39</t>
  </si>
  <si>
    <t>BO40</t>
  </si>
  <si>
    <t>BO41</t>
  </si>
  <si>
    <t>BO42</t>
  </si>
  <si>
    <t>BO43</t>
  </si>
  <si>
    <t>Ability to generate WIT drilldown reports</t>
  </si>
  <si>
    <t>Ability to upload same work queues for CSI and WIT to get Deadline goals</t>
  </si>
  <si>
    <t>Should have Admin access to log into Verint WebApp .
We should have the same work queues for CSI and WIT feeds</t>
  </si>
  <si>
    <t xml:space="preserve">Should be able to log into the WEBAPP and chi Feeds should be on the destination folder </t>
  </si>
  <si>
    <t xml:space="preserve">1.Log into the Verint WebApp 
2.Select tracking form the dash board
3.Select Pulse under Tracking
4.Select organization and select the "Work Queue name" under organization on the left hand side
5.Select create view on the bottom left had corner 
6.A separate page opens and  click add statistics on the left hand corner 
7.Select " Volume"  as  statistics and " Backlog" and " activity handled" as the statistics 
8.Give name to the view and click save on the bottom right hand corner 
9.Select the date range on the top right hand corner to view the pulse data </t>
  </si>
  <si>
    <t>1.Logged into the Verint WebApp 
2.Selected tracking form the dash board
3.Selected Pulse under Tracking
4.Selected organization and select the "Work Queue name" under organization on the left hand side
5.Selected create view on the bottom left had corner 
6.A separate page opens and  click add statistics on the left hand corner 
7.Selected " Volume"  as  statistics and " Backlog" and " activity handled" as the statistics 
8.Given name to the view and click save on the bottom right hand corner 
9.Selected the date range on the top right hand corner to view the pulse data 
10.we can see the data got from the Pulse mapped with the data feed received .</t>
  </si>
  <si>
    <t xml:space="preserve">Ability to test the running of the adaptor when multiple feeds are present </t>
  </si>
  <si>
    <t xml:space="preserve">1. Log into DB management server 
2. Route to appropriate import location and place multiple feeds .
3. Log into webapp 
4. Select system management from the dashboard 
5. Select integration servers form the drop down 
6. Select the correct integration server and click on the correct adaptor from the left hand side and click start which is on the right hand pane . 
7. Only one feeds should process when the adaptor runs . 
</t>
  </si>
  <si>
    <t xml:space="preserve">1. Logged into DB management server 
2. Route to appropriate import location and place multiple feeds .
3. Logged into webapp 
4. Selected system management from the dashboard 
5. Selected integration servers form the drop down 
6. Selected the correct integration server and click on the correct adaptor from the left hand side and click start which is on the right hand pane . 
7. Only one feeds should process when the adaptor runs . 
</t>
  </si>
  <si>
    <t>1. Log into webapp 
2. Select System Management from dashboard
3. Select Integration servers from the drop down 
4. Select appropriate server from the list mentioned 
5. Select CSI Adaptor for all the LOB'S simultaneously .</t>
  </si>
  <si>
    <t>1. Should Log into webapp 
2. System Management from dashboard should be selected 
3. Integration servers from the drop down should be selected  
4. Appropriate server from the list mentioned should be selected  
5. CSI Adaptor for all the LOB'S simultaneously should be selected .</t>
  </si>
  <si>
    <t>Run all CSI adaptors all the same time  for all LOB's</t>
  </si>
  <si>
    <t xml:space="preserve">Should be admin on the application to run the adaptors </t>
  </si>
  <si>
    <t>Should be Admin on the Verint application</t>
  </si>
  <si>
    <t xml:space="preserve">1.Log into Verint webapp with Admin access
2. Select Administration from the dash board 
3. Select Modules from the drop down under Administration 
4. Select Windows Modules from top left hand corner 
5. Add new modules from the bottom left hand corner 
6. Give module name 
7. Select application name as IE explorer 
8. Give a key word from the URL 
9.Select save 
</t>
  </si>
  <si>
    <t xml:space="preserve">1.Able to Logged into Verint webapp with Admin access
2. Able to Selected Administration from the dash board 
3. Able to Select Modules from the drop down under Administration 
4. Able to Select Windows Modules from top left hand corner 
5.Able to Add new modules from the bottom left hand corner 
6. Able to Give module name 
7. Able to Select application name as IE explorer 
8. Able to Give a key word from the URL 
9.Able to Select save 
10. Able to add application in the DPA application 
</t>
  </si>
  <si>
    <t xml:space="preserve">1.)Log into DPA application with Admin Access 
2.) Select the Applications under administration 
3.) Select add new application on the right hand bottom corner 
4.) Give Ecs Application name and Display group and save </t>
  </si>
  <si>
    <t xml:space="preserve">1.)Able to Log into DPA application with Admin Access 
2.) Able to Select the Applications under administration 
3.) Able to Select add new application on the right hand bottom corner 
4.)Able to  Give Ecs Application name and Display group and save </t>
  </si>
  <si>
    <t>Ability to View the following log reports 
Application duration log
Application activity duration by user
Application activity duration by user and team
Application activity percentage by user
Application activity percentage by user and team 
Application duration by computer by day
Application duration by user by day 
web site duration 
web site duration by user
web site duration by team</t>
  </si>
  <si>
    <t xml:space="preserve">1. Log into DPA application
2. Select Reports from the dash board 
3. Select Application analysis reports 
4. Select Report type as log reports 
5. select date range and time range 
6. create filter using test user ids 
7. Click save </t>
  </si>
  <si>
    <t>DPA06</t>
  </si>
  <si>
    <t>Ability to View the following Bar chart reports
Application duration by application 
Application duration by application group
Application duration by computer
Application duration by computer group
Application duration by day
Application duration by user
Application duration by user and computer
Application duration by user group
Application duration by user team
website duration 
website duration by date</t>
  </si>
  <si>
    <t xml:space="preserve">1. Log into DPA application
2. Select Reports from the dash board 
3. Select Application analysis reports 
4. Select Report type as Bar chart reports
5. select date range and time range 
6. create filter using test user ids 
7. Click save </t>
  </si>
  <si>
    <t xml:space="preserve">1.Able to  Log into DPA application
2. Able to Select Reports from the dash board 
3. Able to Select Application analysis reports 
4.Able to  Select Report type as Bar chart reports
5. Able to select date range and time range 
6. Able to create filter using test user ids 
7. Able to save </t>
  </si>
  <si>
    <t>DPA07</t>
  </si>
  <si>
    <t>Ability to view time line reports</t>
  </si>
  <si>
    <t xml:space="preserve">1. Log into DPA application
2. Select Reports from the dash board 
3. Select Application analysis reports 
4. Select Report type as application duration log 
5. select date range and time range 
6. create filter using test user ids 
7. Click save </t>
  </si>
  <si>
    <t>DPA08</t>
  </si>
  <si>
    <t>Ability to View live information</t>
  </si>
  <si>
    <t xml:space="preserve">1. Log into DPA application
2. Select Reports from the dash board 
3. Select Application analysis reports 
4. Select Report type as live information
5. select date range and time range 
6. create filter using test user ids 
7. Click save </t>
  </si>
  <si>
    <t xml:space="preserve">1.Able to  Log into DPA application
2. Able to Select Reports from the dash board 
3. Able to Select Application analysis reports 
4.Able to  Select Report type alive information
5. Able to select date range and time range 
6. Able to create filter using test user ids 
7. Able to save </t>
  </si>
  <si>
    <t>DPA09</t>
  </si>
  <si>
    <t xml:space="preserve">Should be Admin on Verint application </t>
  </si>
  <si>
    <t xml:space="preserve">1. Log into Verint Webapp with Admin Test id 
2. Select Organization Management from the dashboard 
3. Select Time collector mapping under Activities 
4. Select the organization from the left hand pane and select View Reason Codes from bottom right hand corner 
5. Select Data Source from the left hand pane and select create Reason code from the bottom right hand corner 
6. Give Reason Code name 
7. Give Event mode and Event Reason and select Shift Operation as End 
8. Save the Reason code created by clicking save from the bottom right hand corner </t>
  </si>
  <si>
    <t xml:space="preserve">1. Should Log into Verint Webapp with Admin Test id 
2. Organization Management from the dashboard should be selected 
3. Time collector mapping under Activities should be selected 
4. Organization from the left hand pane and select View Reason Codes from bottom right hand corner should be selected 
5. Data Source from the left hand pane and select create Reason code from the bottom right hand corner should be selected 
6. Reason Code name are given 
7. Given Event mode and Event Reason and select Shift Operation as End 
8. Save the Reason code created by clicking save from the bottom right hand corner </t>
  </si>
  <si>
    <t xml:space="preserve">Should have Reason code created </t>
  </si>
  <si>
    <t xml:space="preserve">1. Log into Verint webapp with Admin Test id 
2. Select Organization Management from the dashboard 
3. Select Time collector mapping under Activities 
4. Select the organization from the left hand pane and Select Edit Time collector mapping </t>
  </si>
  <si>
    <t xml:space="preserve">1. Logged into Verint webapp with Admin Test id 
2.  Organization Management from the dashboard Should be selected  
3. Time collector mapping under Activities should be selected 
4. Organization from the left hand pane and Select Edit Time collector mapping should be selected </t>
  </si>
  <si>
    <t xml:space="preserve">Ability to see the secondary line of adherence data in the Verint webapp </t>
  </si>
  <si>
    <t xml:space="preserve">Agent should log into Sfpp application for more than 5 mins </t>
  </si>
  <si>
    <t xml:space="preserve">1. Log into Verint Webapp with Admin Test Id
2. Select Tracking from the Dash board 
3. Select Adherence under Tracking 
4. Select User from the left hand pane for whom you want to view Secondary line of adherence 
5. Click on the  Arrow button to expand the view on the right hand pane on the selected  Employee or Agent </t>
  </si>
  <si>
    <t xml:space="preserve">1. Should Log into Verint Webapp with Admin Test Id
2. Tracking from the Dash board should be selected 
3. Adherence under Tracking should be selected 
4. User from the left hand pane for whom you want to view Secondary line of adherence should be selected 
5. Click on the  Arrow button to expand the view on the right hand pane on the selected  Employee or Agent 
6. The activates performed on the Agents work stations will be tracked by the DPA and shown in Secondary line of adherence </t>
  </si>
  <si>
    <t>1.Should have Admin access to log into Verint webapp 
2.Organization should have been created</t>
  </si>
  <si>
    <t>1.Should have Admin access to log into Verint webapp 
2.There should be one parent org and one child org created.</t>
  </si>
  <si>
    <t xml:space="preserve">Should have Admin access to log into Verint WebApp 
</t>
  </si>
  <si>
    <t xml:space="preserve">1.Log into Verint WebApp with Admin Access
2.Select System Management from the dashboard
3.Select Data Source from System Management.
4.Select Data source groups from dashboard
5.Click on create group button 
6.Give a data source group name and description .
</t>
  </si>
  <si>
    <t xml:space="preserve">1.Able to Log into Verint WebApp with Admin Access
2.System Management  should be selected from the dashboard
3.Data Source from System Management should be selected.
4.Data source groups should be  from dashboard
5.data source group name and description should given </t>
  </si>
  <si>
    <t xml:space="preserve">1.Should have Admin access to log into Verint WebApp
2.The file to uploaded should either be in .txt or .csv format only </t>
  </si>
  <si>
    <t xml:space="preserve">1.Log into Verint WebApp with Admin Access
2.Select System Management from the dashboard
3.Select Data Source from System Management.
4.Select Data source groups from dashboard
5.Click on upload from file button 
6.From the POP up box , browse the file CSI DSG file that needs to uploaded
7.Specify the delimter as mentioned in the feed , and the media to operations, Prefic comment as #.
8.Click on upload 
</t>
  </si>
  <si>
    <t xml:space="preserve">Ability to turn on timer on the adaptor and run automatically for any given time </t>
  </si>
  <si>
    <t>1.Log into Verint WebApp with Admin Access
2.Select System management and then select Integration Server in the system management
3.Select Integration server and edit the configurations 
4.Select the adaptor form the integration packages
5.Select the Drop down on the adaptor
6.SElect timer in the drop down of the adaptor
7.Select Daily on the checkbox 
8.Give an interval in which you want to run the adaptor 
9.Select the check box under "occur once"
10.Click on save</t>
  </si>
  <si>
    <t>1. Able to Log into Verint WebApp with Admin Access
2.Integration Server in the system management should be selected 
3.Integration server should be selected  and the configurations should be edited
4.the adaptor should be selected from the integration packages
5.the Drop down on the adaptor should be selected 
6.the timer in the drop down of the adaptor should be selected 
7.able to Select Daily on the checkbox and set the interval
9.Select the check box under "occur once"
10.Click on save</t>
  </si>
  <si>
    <t>Ability to run the feeds manually</t>
  </si>
  <si>
    <t>Ability to turn on timer on the adaptor and run automatically to 15 mins for CSI feeds for all LOB's</t>
  </si>
  <si>
    <t>1.Log into Verint WebApp with Admin Access
2.Select System management and then select Integration Server in the system management
3.Select Integration server and edit the configurations 
4.Select the adaptor form the integration packages
5.Select the Drop down on the adaptor
6.SElect timer in the drop down of the adaptor
7.Select Daily on the checkbox 
8.Select the interval as 15 mins 
9.Click on save</t>
  </si>
  <si>
    <t>1. Able to Log into Verint WebApp with Admin Access
2.Integration Server in the system management should be selected 
3.Integration server should be selected  and the configurations should be edited
4.the adaptor should be selected from the integration packages
5.the Drop down on the adaptor should be selected 
6.the timer in the drop down of the adaptor should be selected 
7.Select Daily on the checkbox 
8.Select the interval as 15 hours 
9.Click on saved</t>
  </si>
  <si>
    <t xml:space="preserve">1.Should have Admin access to log into Verint WebApp and Server
2.The input feed should miss one of the  required parameters
</t>
  </si>
  <si>
    <t xml:space="preserve">1.Should have Admin Access on the app 
2.Should have a feed placed in the server
</t>
  </si>
  <si>
    <t xml:space="preserve">Archive setting change for CSI </t>
  </si>
  <si>
    <t>1. Log into Verint Webapp 
2. Select System management from the dash board 
3. Select integration servers form the drop down 
4. Select Appropriate server where Life values/AVCGL VCT Adaptors are built 
5.Select configure in the top right hand 
6.Select Archive and expand it 
7.In "Days to Archive" give the values for the number of days you want the files to be present in the archive</t>
  </si>
  <si>
    <t>1.Log into Verint webapp with the Admin Access
2.Select reports in your dashboard
3.Select instance under requests &amp;results
4.Select WIT Drilddown under report selection in the left pane
5.Select the parameters on your dashboard
6.Under parameters select start date
7.Select a Filter
8.Select a View unde the filter
9.Give a name for the report
10.Select the radio button for "Run Once "
11.Select HTML for the output format from the list
12.Click on the Run now button on the bottom right corner</t>
  </si>
  <si>
    <t xml:space="preserve">Ability to Run the pulse  for the Life Values csi Feeds </t>
  </si>
  <si>
    <t xml:space="preserve">Should have Admin Access  on variant application 
Place multiple feeds in the server </t>
  </si>
  <si>
    <t xml:space="preserve">Run all CSI adaptors all the same time  for all LOB's using the timer </t>
  </si>
  <si>
    <r>
      <t xml:space="preserve">Should be Admin on the Verint application
The user should have the following pages opened 
</t>
    </r>
    <r>
      <rPr>
        <b/>
        <u/>
        <sz val="12"/>
        <rFont val="Calibri"/>
        <family val="2"/>
        <scheme val="minor"/>
      </rPr>
      <t>Claims</t>
    </r>
    <r>
      <rPr>
        <u/>
        <sz val="12"/>
        <rFont val="Calibri"/>
        <family val="2"/>
        <scheme val="minor"/>
      </rPr>
      <t xml:space="preserve"> </t>
    </r>
    <r>
      <rPr>
        <sz val="12"/>
        <rFont val="Calibri"/>
        <family val="2"/>
        <scheme val="minor"/>
      </rPr>
      <t xml:space="preserve">-ECS applications
</t>
    </r>
    <r>
      <rPr>
        <b/>
        <u/>
        <sz val="12"/>
        <rFont val="Calibri"/>
        <family val="2"/>
        <scheme val="minor"/>
      </rPr>
      <t>SFPP -</t>
    </r>
    <r>
      <rPr>
        <sz val="12"/>
        <rFont val="Calibri"/>
        <family val="2"/>
        <scheme val="minor"/>
      </rPr>
      <t xml:space="preserve">
http://intranet.opr.statefarm.org/sfpp/
http://intranet.opr.statefarm.org/syssfppcsg/
http://intranet.opr.statefarm.org/syssfpphelpcenter/
http://intranet.opr.statefarm.org/sfpp/reinstatementcalculator
http://intranet.opr.statefarm.org/sfpptraining/index.html
http://intranet.opr.statefarm.org/syspassfpp/gm/gmtoc.shtml
http://intranet.opr.statefarm.org/sfpp/stateinfo/stateinfo.htm
https://sfnet2ss.opr.statefarm.org/sysgendocs/
http://notesforms
https://wss.opr.statefarm.org/sites/wss000381/default.aspx
</t>
    </r>
    <r>
      <rPr>
        <b/>
        <u/>
        <sz val="12"/>
        <rFont val="Calibri"/>
        <family val="2"/>
        <scheme val="minor"/>
      </rPr>
      <t xml:space="preserve">Life values /AVCGL-
</t>
    </r>
    <r>
      <rPr>
        <sz val="12"/>
        <rFont val="Calibri"/>
        <family val="2"/>
        <scheme val="minor"/>
      </rPr>
      <t>www.longtermcarelink.net
sfcap.opr.statefarm.org
ECBAccountInquiry
sfeuc.opr.statefarm.org</t>
    </r>
    <r>
      <rPr>
        <b/>
        <u/>
        <sz val="12"/>
        <rFont val="Calibri"/>
        <family val="2"/>
        <scheme val="minor"/>
      </rPr>
      <t xml:space="preserve">
</t>
    </r>
    <r>
      <rPr>
        <sz val="12"/>
        <rFont val="Calibri"/>
        <family val="2"/>
        <scheme val="minor"/>
      </rPr>
      <t xml:space="preserve">
</t>
    </r>
  </si>
  <si>
    <t>Create datasource</t>
  </si>
  <si>
    <t>Ability to create a data source</t>
  </si>
  <si>
    <t>Should be Admin on the Verint applciation</t>
  </si>
  <si>
    <t xml:space="preserve">1.) Log into verint application 
2.) Select system mangement fromt he dashboard
3.) Select Data sources from the drop down 
4.) Select Data source name from the left hand side 
5.) Select create data source from the left hand bottom 
6.) Select Type as operations 
7.) Select save </t>
  </si>
  <si>
    <t xml:space="preserve">1.)Able to Log into verint application 
2.)Selected system mangement fromt he dashboard
3.) Able to Select Data sources from the drop down 
4.) Able to Select Data source name from the left hand side 
5.) Able to Select create data source from the left hand bottom 
6.) Able to Select Type as operations 
7.) Able to Select save </t>
  </si>
  <si>
    <t>DPA13</t>
  </si>
  <si>
    <t>Map the User with organisation and Data source</t>
  </si>
  <si>
    <t>Ability to Map the user with organization and data source</t>
  </si>
  <si>
    <t>1.) Log into veirnt webapp
2.) Selct User management 
3.) Select profiles under employeers 
4.) Under Adminstrative Details 
5.) click Edit button under organization 
6.) Select organization from the dropdown and click save 
7.) Select data source from the left hand side and add the user with the associated data source and click save .</t>
  </si>
  <si>
    <t>1.) Able to Log into veirnt webapp
2.) Able to Selct User management 
3.) Able to Select profiles under employeers 
4.) Able to see Under Adminstrative Details 
5.) Able to click Edit button under organization 
6.) Able to Select organization from the dropdown and click save 
7.) Able to Select data source from the left hand side and add the user with the associated data source and click save .</t>
  </si>
  <si>
    <t>DPA14</t>
  </si>
  <si>
    <t>DPA15</t>
  </si>
  <si>
    <t>DPA16</t>
  </si>
  <si>
    <t>Ability to create a Organization  for Claims , Life Values  , Q&amp;B ,AVCGL ,CCS</t>
  </si>
  <si>
    <t>Ability to Edit an Organization for Claims , Life Values  , Q&amp;B ,AVCGL ,CCS</t>
  </si>
  <si>
    <t>Create DSG's for CSI feeds for   Claims , Life Values  , Q&amp;B ,AVCGL ,CCS business</t>
  </si>
  <si>
    <t>Ability to edit  DSG's for  Claims , Life Values  , Q&amp;B ,AVCGL ,CCS</t>
  </si>
  <si>
    <t>To edit  DSG's for  Claims , Life Values  , Q&amp;B ,AVCGL ,CCS</t>
  </si>
  <si>
    <t>Ability to Delete DSG's for  Claims , Life Values  , Q&amp;B ,AVCGL ,CCS</t>
  </si>
  <si>
    <t>To delete  DSG's for  Claims , Life Values  , Q&amp;B ,AVCGL ,CCS</t>
  </si>
  <si>
    <t>Ability to upload Data Source Group for CSI  feeds for  Claims , Life Values  , Q&amp;B ,AVCGL ,CCS LOB's</t>
  </si>
  <si>
    <t>Ability to create a work queue for CSI ,VCT ,WIT  feeds  for Claims , Life Values  , Q&amp;B ,AVCGL ,CCS</t>
  </si>
  <si>
    <t>Ability to edit a Work queue for CSI ,VCT ,WIT  feeds  for Claims , Life Values  , Q&amp;B ,AVCGL ,CCS LOB's</t>
  </si>
  <si>
    <t>Ability to delete a work queue for Claims , Life Values  , Q&amp;B ,AVCGL ,CCS</t>
  </si>
  <si>
    <t>Test the retention staus of the feeds in CSI folder</t>
  </si>
  <si>
    <t xml:space="preserve">1.Should have Admin Access on the app 
2.Should have access to the server
</t>
  </si>
  <si>
    <t>Adaptors settings</t>
  </si>
  <si>
    <t xml:space="preserve">Folder structure </t>
  </si>
  <si>
    <t xml:space="preserve">File transfer </t>
  </si>
  <si>
    <t xml:space="preserve">WIT reports </t>
  </si>
  <si>
    <t>CSI pulse</t>
  </si>
  <si>
    <t xml:space="preserve">Adaptors </t>
  </si>
  <si>
    <t xml:space="preserve">Application analysis </t>
  </si>
  <si>
    <t>Secondary line of adherence</t>
  </si>
  <si>
    <t xml:space="preserve">Frame work </t>
  </si>
  <si>
    <t>Organization settings</t>
  </si>
  <si>
    <t xml:space="preserve">Data source </t>
  </si>
  <si>
    <t xml:space="preserve">Work queue </t>
  </si>
  <si>
    <t>Existing Requirement</t>
  </si>
  <si>
    <t>Playback Issuance Install</t>
  </si>
  <si>
    <t>QM Contact Center Agent</t>
  </si>
  <si>
    <t>Form Designer Issuance Install</t>
  </si>
  <si>
    <t>Screen Capture Issuance Install</t>
  </si>
  <si>
    <t>AIM/CFN Issuance Install</t>
  </si>
  <si>
    <t>1.User Management is selected from the Dashboard window
2.Role Setup is displayed and selected from the drop-down
3.The role created in QM048 can be selected
4.Edit Role button is displayed and selected on the Role Setup window
5.You are able to modify the role Privileges
6.Save button displayed and selected</t>
  </si>
  <si>
    <t>1.User Management is selected from the Dashboard window
2.Profiles displayed and selected from the drop-down menu
3.Create button is displayed and selected from the profile window
4.User information can be added to the fields
5.Organization field can be selected
6.Organization field displayed
7.Organization created in QM050 can be selected
8.Set button is displayed and selected
9.Save button is displayed and selected</t>
  </si>
  <si>
    <t>1.User Management is selected from the Dashboard window
2.Profiles displayed and selected from the drop-down menu
3.Import Domain Users button is displayed and selected from the profile window
4.The Select Users window is displayed, usernames typed, Check Names is displayed and selected
5.OK button is displayed and selected and user is added to system
6.Organization field can be selected
7.Organization field displayed
8.Organization created in QM050 can be selected
9.Set button is displayed and selected
10.Save button is displayed and selected</t>
  </si>
  <si>
    <t>1.User management is selected from the Dashboard window
2.Access Rights can be selected from the drop-down menu
3.The up/down arrow button is displayed and selected from the View field
4.All Current is displayed and selected from the drop-down menu in the View field
5.The View button is displayed and selected
6.The employee name create in QM051/QM052 is displayed and selected
7.The employee name is displayed and selected on the right side of the Access Rights window
8.Edit Access Rights button is displayed and selected
9.Role is displayed and selected (QM Analyst)
10.Save button is displayed and selected</t>
  </si>
  <si>
    <t>1.User Management is selected from the Dashboard window
2.Role Setup is displayed and selected from the drop-down
3.The role created in QM048 can be selected
4.Edit Role button is displayed and selected on the Role Setup window
5.You are able to modify the role Privileges</t>
  </si>
  <si>
    <t>1.Select User Management from the Dashboard window
2.Select Access Rights from the drop-down menu
3.Click on Employee Tree Display button on the Name section of the Access Rights window</t>
  </si>
  <si>
    <t>1.User Management is selected from the Dashboard window
2.Access Rights is displayed and selected from the drop-down menu
3.The up/down arrow button is displayed and selected in the View field
4.All Current filter is displayed and selected in the drop-down menu from the View field
5.The View button is displayed and selected
6.The employee name created in QM051/QM052 is displayed and selected
7.The employee name is displayed and selected on the right side of the Access Rights window
8.The Edit Access Rights button is displayed and selected
9.The Organization name created in QM050 is displayed and selected
10.The Save button is displayed and selected</t>
  </si>
  <si>
    <t>1.User Management selected from the Dashboard window
2.Access Rights displayed and selected from the drop-down menu
3.Up/down arrow button displayed and selected in the View field
4.All Current selected from the drop-down menu
5.View button displayed and selected
6.Employee name created in QM051/QM052 displayed and selected
7.Employee name displayed and selected on right side of Access Rights window
8.Edit Access Rights button displayed and selected
9.Organization displayed and select in Organization Scope section
10.Save button displayed and selected</t>
  </si>
  <si>
    <t>Need to login with Test ID that has been assigned the Administrator role type
Test Case ID's QM050, QM051 or QM052 are prerequisite tasks</t>
  </si>
  <si>
    <t>1.User Management is selected from the Dashboard window
2.Profiles displayed and selected from the drop-down menu
3.The up/down arrows can be selected from the View field
4.All Current can be selected as a filter
5.By clicking on View, you can view all users
6.A user created in either QM051 orQM052 can be selected
7.The Delete button displays and can be selected after a user's name has been selected
8.The user is deleted</t>
  </si>
  <si>
    <t>1.User Management is selected from the Dashboard window
2.Role Setup is displayed and selected from the drop-down
3.The role created in QM048 can be selected
4.Delete Role button is displayed and selected on the Role Setup window
5.The role is deleted</t>
  </si>
  <si>
    <t xml:space="preserve">Need to login with Test ID that has been assigned the QM Analyst role type
Recorded ACD calls required
Task Case ID QM050, QM051 or QM052,  and  are prerequisite tasks
Exectue Task ID QM025, QM019 or </t>
  </si>
  <si>
    <t>Need to login with Test ID that has been assigned the Agent role type
Recorded ACD calls required
Task Case ID QM050, QM051 or QM052,  and  are prerequisite tasks</t>
  </si>
  <si>
    <t>Business partners are keeping open more than 1 evaluations at a time and evaluate a call.</t>
  </si>
  <si>
    <t>1.Click on the Export button (upper left-hand icon on report results screen)
2.Select File Format and number of pages (set file format to PDF.  Set number of pages to All)
3.Click on Export button
4.Click on Save
5.Type in name for the file
6.Click on OK</t>
  </si>
  <si>
    <t>1.Click on the Print button (upper left-hand icon on report results screen)
2.Select number of pages to print (set number of pages to All)
3.Click on Export button on the Print to PDF popup window
4.Click on the Open button
5.Print file from PDF viewer</t>
  </si>
  <si>
    <t>1.Interactions is selected from the Dashboard window
2.Quality Monitoring is displayed and selected
3.Reports is displayed and selected from the Portal window
4.Public Folder is displayed and can be expanded
5.Sub folders can be expanded to display reports
6.Report created in QM044 displayed and selected
7.Actions is selected
8.History is displayed and selected under the drop-down menu
9.Actions displayed and selected
10.Reschedule displayed and selected 
11.Parameters window displayed
12.Report filters can be modified
13.Save Schedule displayed and selected
14.Schedule is displayed and selected in the Instance Title window</t>
  </si>
  <si>
    <t>1.Interactions is selected from the Dashboard window
2.Quality Monitoring is displayed and selected
3.Reports is displayed and selected from the Portal window
4.Public Folder is displayed and can be expanded
5.Sub folders can be expanded to display reports
6.Report created in QM044 displayed and selected
7.Actions is selected
8.History is displayed and selected under the drop-down menu
9.Actions displayed and selected
10.Reschedule displayed and selected 
11.Format is displayed and selected
12.PDF is displayed and selected from the drop-down menu
13.Schedule is displayed and selected in the Format window</t>
  </si>
  <si>
    <t>1.Interactions is selected from the Dashboard window
2.Quality Monitoring is displayed and selected
3.Reports is displayed and selected from the Portal window
4.Public Folder is displayed and can be expanded
5.Sub folders can be expanded to display reports
6.Report created in QM044 displayed and selected
7.Actions is selected
8.History is displayed and selected under the drop-down menu
9.Actions displayed and selected
10.Reschedule displayed and selected 
11.Destination window displayed
12.Email is displayed and selected from the Destination drop-down menu
13.Email address/information can be typed into the To, From, and Subject fields
14.Schedule is displayed and selected in the Instance Title window</t>
  </si>
  <si>
    <t>Email addresses are dynamic and we have to get email addresses from TAE team.</t>
  </si>
  <si>
    <t xml:space="preserve">Need to login with Test ID that has been assigned the QM Analyst role type
Data populated in the system
Test Case ID's QM048, QM050, QM051 or QM052, , and  are prerequisite tasks
</t>
  </si>
  <si>
    <t xml:space="preserve">1.Select Interactions on the Dashboard window
2.Select Quality Monitoring from the drop-down menu
3.Click on Reports from the Portal window
4.Click on the plus sign on Public Folder to expand the view
5.Click on the plus sign of any folder under Public Folder
6.Click once on a report
7.Click on Actions
8.Select View from the Actions drop-down menu
9.Define report filters (the report filter should include Distribution Options where reporting can be viewed over time (i.e. days, weeks, months, etc.))
10.Click on Generate Report button
</t>
  </si>
  <si>
    <t xml:space="preserve">1.Select Interactions on the Dashboard window
2.Select Quality Monitoring from the drop-down menu
3.Click on Reports from the Portal window
4.Click on the plus sign on Public Folder to expand the view
5.Click on the plus sign of any folder under Public Folder
6.Click once on a report
7.Click on Actions
8.Select View from the Actions drop-down menu
9.Define report filters.Select the organization.
10.Click on Generate Report button
</t>
  </si>
  <si>
    <t>Review testcases which are related to Admin access</t>
  </si>
  <si>
    <t>After Call Work</t>
  </si>
  <si>
    <t>1.Select System Management from the Dashboard window
2.Select Settings under Recording Rules in the drop-down menu
3.Click on the Create button in the lower right-hand cornder of the Settings window
4.Type in Name and Description in the Rule section
5.Change Status to enable in the Rule section
6.Enable After Call Work by clicking the box next to Record After Call Work and defining the Recording time after call work (in seconds)
7.Select the Recorder Installation Service to apply the Rule to in the Installation section
8.Click on the Save button in the lower right-hand side of the window
9.Select the Schedule tab to define the rule schedule
10.Define schedule parameters
11.Click on the Save button in the lower right-hand side of the schedule window
12.Click on the Condition tab to create conditions for the rule
13.Define the Attribute(s) (i.e. Organization) and Conditions for the rule
14.Click on the Save button in the lower right-hand corner of the window</t>
  </si>
  <si>
    <t>Further discussion needed about rule disablement.</t>
  </si>
  <si>
    <t>1.Select System Management from the Dashboard window
2.Select Settings under Recording Rules in the drop-down menu
3.Click on the Create button in the lower right-hand cornder of the Settings window
4.Type in Name and Description in the Rule section
5.Change Status to enable in the Rule section
6.Set the Action parameter to Do Not Record
7.Select the Recorder Installation Service to apply the Rule to in the Installation section
8.Click on the Save button in the lower right-hand side of the window
9.Select the Schedule tab to define the rule schedule
10.Define schedule parameters
11.Click on the Save button in the lower right-hand side of the schedule window
12.Click on the Condition tab to create conditions for the rule
13.Set the Attribute to Organization or Skill, Condition set to Equal To, then select the Organization or Skill
14.Click on the Save button in the lower right-hand corner of the window</t>
  </si>
  <si>
    <t>1.Open the Impact 360 Form Designer icon on your desktop.
2.Enter your credentials and login
3.Highlight the form and click on the Export form icon on the top of the screen.
4.Select the location on the desktop to save the form in XML format.
5.Click Save.</t>
  </si>
  <si>
    <t>1.Open the Impact 360 Form Designer icon on your desktop.
2.Enter your credentials and login
3.Click on Import Eval form icon on the top of the screen
4.Browse the location of the form on the local system and open the form.</t>
  </si>
  <si>
    <t>Evaluation Form has been created
Evaluation Form is Created</t>
  </si>
  <si>
    <t xml:space="preserve">1.Open the Impact 360 Form Designer icon on your desktop.
2.Enter your credentials and login
3.Highlight the form you want to Delete expand it and right click on it and click delete or Highlight the form expand it and click on the Delete form icon on the top </t>
  </si>
  <si>
    <t>Call Behind Firewall is set up.
Few calls are made after call behind firewall is set up</t>
  </si>
  <si>
    <t>1.Click on Interactions.
2.Click on Seach under Quality Monitoring.
3.Click on Execute Search
4.From the Preferences, Add Acquisition Module field.
5.Check Acquisition Module number which represents the recorder set up behind the firewall.</t>
  </si>
  <si>
    <t>Verify that the Acquisition Module number shows the recorder number which has set up behind the firewall.</t>
  </si>
  <si>
    <t>Ability to navigate to evaluated call from the real time alert email notification</t>
  </si>
  <si>
    <t>When link is clicked from the email notification, call opens up</t>
  </si>
  <si>
    <t>1.Select intereaction 
2.Select quality monitoring under interactions
3.Select  Search under Quality monitoring
4.Give thesearch criteria under the Date range contacts as 7 days and execute the search 
5.Select the call which should be evaluated under contacts
6.Select a form from the drop down and evaluate the evaluation form based on the quality of the call 
7.select  submit icon on the top tool bar and submit the form 
8.select the flag icon and select forward to agent flag 
9.Keep outlook open to get emails.
10.Once email is popped up, open email and click on hiperlink to navigate to the evaluated calls.</t>
  </si>
  <si>
    <t xml:space="preserve">1.Selected intereaction 
2.Selected quality monitoring under interactions
3.Selected  Search under Quality monitoring
4.Give thesearch criteria under the Date range contacts as 7 days and execute the search 
5.Selected the call which should be evaluated under contacts
6.Selected a form from the drop down and evaluate the evaluation form based on the quality of the call 
7.selected  submit icon on the top tool bar and submit the form 
8.selected the flag icon and select forward to agent flag 
9.Agents wil get the notification that his call is evaluated
10.Evaluator will get the notification that his agent's call is evaluated.
11.Open the email and click on the hiperlink and apply credintial to navigate to the call from both agent and evaluator's outlook.
</t>
  </si>
  <si>
    <t>Should have QM Evaluation access to the   application.
The call has been evaluated with multiple evaluation forms</t>
  </si>
  <si>
    <t>1.Log into the application using QM Evaluator access
2.Select Quality Monitoring under interactions
3.Select Search under Quality Moitoring
4.In the new page, Contacts should be selected.
5.Give Minimum and Maximum number for Number of Evaluations search fields.(For Instance Put 1 for Minimum and put 3 for Maximum)
6.Click on Execute Search.</t>
  </si>
  <si>
    <t>1.Logged into the application using Admin access
2.Selected Quality Monitoring under interactions
3.Selected Search under Quality Moitoring
4.The contacts selections should be selected.
5.Minimum and Maximum number should be put for Number of Evaluations.(1 and 3 respectively for two boxes).
6.Execute button clicked.
7.The call which were evaluated 1, 2 and 3 should be popped up.
8.Click on Start Time link and make sure that each call should have 1, 2 &amp; 3 evaluated forms.</t>
  </si>
  <si>
    <t>KB</t>
  </si>
  <si>
    <t>Production Issue related to copying One evaluation score coping to other evaluation score</t>
  </si>
  <si>
    <t>Ability to check Evaluation score &amp; comments are not copying over from already opened filled evaluation form</t>
  </si>
  <si>
    <t xml:space="preserve">When QM evaluator evaluates agent's evaluation form and flag it to forward to agent, the notification comes up to MS outlook. 
When any old evaluation is opened and the new evaluation link is clicked from outlook, the new evaluation form shouldn't copy old evaluations data (evaluation score, comments etc) </t>
  </si>
  <si>
    <t>Need to login with Test ID that has been assigned QM Evaluator role
6 CIR evaluation forms are needed
Two or more agents' calls are needed to evaluate</t>
  </si>
  <si>
    <t>1.Select intereaction 
2.Select quality monitoring under interactions
3.Select  Search under Quality monitoring
4.Give thesearch criteria under the Date range contacts as 7 days and execute the search 
5.Select Agent1's call which should be evaluated under contacts
6.Select a form from the drop down and evaluate the evaluation form based on the quality of the call 
7.select  submit icon on the top tool bar and submit the form 
8.select the flag icon and select forward to agent flag
9.Follow the same steps(5-8) for Agent 2's call.
10.Keep Agent2's filled evaluation open. 
11.Keep outlook open to get emails.
12.Once email is popped up, open email and click on hiperlink for Agent1's email notification.
13.Make sure recently opened Agent1's filled evaluation doesn't copy already opened Agent2's filled evaluation data(evaluation form, comments, scores, flag numbers etc)</t>
  </si>
  <si>
    <t>1.Selected intereaction 
2.Selected quality monitoring under interactions
3.Selected  Search under Quality monitoring
4.Give thesearch criteria under the Date range contacts as 7 days and execute the search 
5.Selected Agent1's call which should be evaluated under contacts
6.Selected a form from the drop down and evaluate the evaluation form based on the quality of the call 
7.selected  submit icon on the top tool bar and submit the form 
8.selected the flag icon and select forward to agent flag 
9.Followed the same steps(5-8) for Agent 2's call.
10.Kept Agent2's filled evaluation open. 
11.Kept outlook opened to get emails.
12.Email has popped up, opened email and clicked on hiperlink for Agent1's email notification.
13.Made sure recently opened Agent1's filled evaluation shouldn't copy already opened Agent2's filled evaluation data(evaluation form, comments, scores, flag numbers etc)</t>
  </si>
  <si>
    <r>
      <t xml:space="preserve">Role type = Scheduler
</t>
    </r>
    <r>
      <rPr>
        <b/>
        <sz val="10"/>
        <rFont val="Calibri"/>
        <family val="2"/>
        <scheme val="minor"/>
      </rPr>
      <t/>
    </r>
  </si>
  <si>
    <t>Role =  Scheduler, forecaster &amp; WFM supervisor .</t>
  </si>
  <si>
    <t xml:space="preserve">Role =  Scheduler. 
Must have an existing campaign </t>
  </si>
  <si>
    <r>
      <t xml:space="preserve">Select </t>
    </r>
    <r>
      <rPr>
        <b/>
        <sz val="10"/>
        <rFont val="Calibri"/>
        <family val="2"/>
        <scheme val="minor"/>
      </rPr>
      <t xml:space="preserve">Forecasting &amp; Scheduling
</t>
    </r>
    <r>
      <rPr>
        <sz val="10"/>
        <rFont val="Calibri"/>
        <family val="2"/>
        <scheme val="minor"/>
      </rPr>
      <t xml:space="preserve">1. Select Calendar module and Calendar tab
2. Select agent from left hand pane  
3. Generated shcedules are viewd on the right hand pane </t>
    </r>
  </si>
  <si>
    <t>Role =  Admin
Must have an existing campaign schedules WFM090</t>
  </si>
  <si>
    <t xml:space="preserve">Apply future exceptions to the schedule before schedule generation( Calendar event ) </t>
  </si>
  <si>
    <r>
      <t xml:space="preserve">Select </t>
    </r>
    <r>
      <rPr>
        <b/>
        <sz val="10"/>
        <rFont val="Calibri"/>
        <family val="2"/>
        <scheme val="minor"/>
      </rPr>
      <t>Forecasting &amp; Scheduling</t>
    </r>
    <r>
      <rPr>
        <sz val="10"/>
        <rFont val="Calibri"/>
        <family val="2"/>
        <scheme val="minor"/>
      </rPr>
      <t xml:space="preserve">
</t>
    </r>
    <r>
      <rPr>
        <sz val="10"/>
        <rFont val="Calibri"/>
        <family val="2"/>
        <scheme val="minor"/>
      </rPr>
      <t xml:space="preserve"> Choose the appropriate Start and End times using the drop downs which are granular to the minute.</t>
    </r>
  </si>
  <si>
    <r>
      <t xml:space="preserve">Activities can be scheduled in one minute increments
</t>
    </r>
    <r>
      <rPr>
        <sz val="10"/>
        <rFont val="Calibri"/>
        <family val="2"/>
        <scheme val="minor"/>
      </rPr>
      <t xml:space="preserve">  See one minute granularity when using the drop downs in create function in the calendar</t>
    </r>
  </si>
  <si>
    <r>
      <t xml:space="preserve">Role =  schedulers .
</t>
    </r>
    <r>
      <rPr>
        <b/>
        <sz val="10"/>
        <rFont val="Calibri"/>
        <family val="2"/>
        <scheme val="minor"/>
      </rPr>
      <t>WFM101</t>
    </r>
    <r>
      <rPr>
        <sz val="10"/>
        <rFont val="Calibri"/>
        <family val="2"/>
        <scheme val="minor"/>
      </rPr>
      <t xml:space="preserve">
Dragging and dropping is only applicable within the same day. If you need to move it to another day you would need to copy and paste it</t>
    </r>
  </si>
  <si>
    <t>Role =  Administrator
**Important***
These 35 fields must be defined consecutively</t>
  </si>
  <si>
    <t xml:space="preserve">Version 11.1 Verint WFM is web enabled, assuming the license includes permission to the Web Application for all functionality.  </t>
  </si>
  <si>
    <t xml:space="preserve">Role = forecaster , schedulers ) 
( Should have campaigns built and phantoms generated ) </t>
  </si>
  <si>
    <t xml:space="preserve">Role = Schedulers and agents </t>
  </si>
  <si>
    <t>Role = Admins</t>
  </si>
  <si>
    <t xml:space="preserve">Role = Agents </t>
  </si>
  <si>
    <t xml:space="preserve">Employee schedule trades ( Swap board ) </t>
  </si>
  <si>
    <t>Offering Overtime.</t>
  </si>
  <si>
    <t xml:space="preserve">Role = Admin </t>
  </si>
  <si>
    <t>WFM096</t>
  </si>
  <si>
    <t xml:space="preserve">Maintain agent (call rep) requirements ( create a view with different staffs ) </t>
  </si>
  <si>
    <t>WFM097</t>
  </si>
  <si>
    <t xml:space="preserve">Role = schedulers , Admins </t>
  </si>
  <si>
    <t>WFM098</t>
  </si>
  <si>
    <t>WFM099</t>
  </si>
  <si>
    <t xml:space="preserve">Role = Scheduler, forecaster , supervisor </t>
  </si>
  <si>
    <t xml:space="preserve">Role = Scheduler </t>
  </si>
  <si>
    <r>
      <t xml:space="preserve">Role = Scheduler 
</t>
    </r>
    <r>
      <rPr>
        <b/>
        <sz val="10"/>
        <rFont val="Calibri"/>
        <family val="2"/>
        <scheme val="minor"/>
      </rPr>
      <t/>
    </r>
  </si>
  <si>
    <r>
      <t xml:space="preserve">Role = Forecaster 
</t>
    </r>
    <r>
      <rPr>
        <b/>
        <sz val="10"/>
        <rFont val="Arial"/>
        <family val="2"/>
      </rPr>
      <t/>
    </r>
  </si>
  <si>
    <t xml:space="preserve">Role = Forecaster </t>
  </si>
  <si>
    <t xml:space="preserve">Role = Forecaster 
</t>
  </si>
  <si>
    <r>
      <t xml:space="preserve">Role = Forecaster 
Prerequisite:
</t>
    </r>
    <r>
      <rPr>
        <b/>
        <sz val="10"/>
        <rFont val="Calibri"/>
        <family val="2"/>
        <scheme val="minor"/>
      </rPr>
      <t>WFM164, WFM180</t>
    </r>
    <r>
      <rPr>
        <sz val="10"/>
        <rFont val="Calibri"/>
        <family val="2"/>
        <scheme val="minor"/>
      </rPr>
      <t xml:space="preserve">
</t>
    </r>
  </si>
  <si>
    <r>
      <t xml:space="preserve">Role = Forecaster 
Prerequisites:
</t>
    </r>
    <r>
      <rPr>
        <b/>
        <sz val="10"/>
        <rFont val="Calibri"/>
        <family val="2"/>
        <scheme val="minor"/>
      </rPr>
      <t>WFM164, WFM268</t>
    </r>
  </si>
  <si>
    <t>Role = forecaster</t>
  </si>
  <si>
    <t xml:space="preserve">Activities can be created at the top organization and be available down through sub organizations or they can be created locally and only be available where created.                                                                                                                                                      Role = Admin </t>
  </si>
  <si>
    <t>Activities can only be modified at the level / organization they were created.                                                                                                                                    Role = Admin</t>
  </si>
  <si>
    <t>Role = Admin</t>
  </si>
  <si>
    <t xml:space="preserve">Assign reminders to activities 
( Pop-up or email ) </t>
  </si>
  <si>
    <t xml:space="preserve">Role = Forecasters ( This will be a part when creaing work patterns ) </t>
  </si>
  <si>
    <t>Role = Forecasters</t>
  </si>
  <si>
    <t>WFM156</t>
  </si>
  <si>
    <r>
      <t xml:space="preserve">1. Select </t>
    </r>
    <r>
      <rPr>
        <b/>
        <sz val="10"/>
        <rFont val="Calibri"/>
        <family val="2"/>
        <scheme val="minor"/>
      </rPr>
      <t>User Managemen</t>
    </r>
    <r>
      <rPr>
        <sz val="10"/>
        <rFont val="Calibri"/>
        <family val="2"/>
        <scheme val="minor"/>
      </rPr>
      <t xml:space="preserve">t    
2. Select Employee Module   
3. Select Time off      
4. Select agent           
5. Populate Maximum carry over column on the right                                                                                         </t>
    </r>
  </si>
  <si>
    <t xml:space="preserve">Role = planner </t>
  </si>
  <si>
    <t xml:space="preserve">Role = Agent </t>
  </si>
  <si>
    <t xml:space="preserve">1. Select My home 
2. Select create new request form bottom right hand corner 
3. Select time off 
4. Select the date range formt he availabale time off days and save </t>
  </si>
  <si>
    <t>CS:  AM, PM, Night
Role = Supervisor</t>
  </si>
  <si>
    <t xml:space="preserve">1. Select My Home
2. Select My Requests
3. Select My Time Off Calendar
4. Select Time off pool </t>
  </si>
  <si>
    <t xml:space="preserve">Role = scheduler </t>
  </si>
  <si>
    <t xml:space="preserve">Role = Scheduler , forecaster and supervisor </t>
  </si>
  <si>
    <t xml:space="preserve">Role = forecaster 
</t>
  </si>
  <si>
    <t xml:space="preserve">Role = Forecaster , Scheduler </t>
  </si>
  <si>
    <t xml:space="preserve">Shifts should be already built and associated with the schedule periods 
Role : Scheduler </t>
  </si>
  <si>
    <t xml:space="preserve">Schedulling Period Being cleared in Full in error </t>
  </si>
  <si>
    <t xml:space="preserve">SP should be created 
Role : Forecasters </t>
  </si>
  <si>
    <t xml:space="preserve">Shifts should be built 
Role : scheduler </t>
  </si>
  <si>
    <t xml:space="preserve">Schdules should be built and should have planner Access 
Role : Scheduler </t>
  </si>
  <si>
    <t>Role : Admin</t>
  </si>
  <si>
    <t xml:space="preserve">Should have forecaster , planner , Supervisor </t>
  </si>
  <si>
    <t xml:space="preserve">Role : Agent </t>
  </si>
  <si>
    <t xml:space="preserve">Should have  planner access </t>
  </si>
  <si>
    <t>Should have Admin</t>
  </si>
  <si>
    <t xml:space="preserve">Role = Planner </t>
  </si>
  <si>
    <t xml:space="preserve">Role = Planner , supervisor </t>
  </si>
  <si>
    <t xml:space="preserve">Role = Agnet role </t>
  </si>
  <si>
    <t xml:space="preserve">Role = Supervisor has viwe only , Agent </t>
  </si>
  <si>
    <t xml:space="preserve">Role = Supervisor has view only , agent </t>
  </si>
  <si>
    <t xml:space="preserve">CS:  AM, PM, Night , scheduler </t>
  </si>
  <si>
    <t>Utilize a waitlist of Time off</t>
  </si>
  <si>
    <t xml:space="preserve">1.The employee should be scheduled for atleast one month
Role : Planner </t>
  </si>
  <si>
    <t>Auto breaking feature in the Web Calendar When creating a new custom shift assignment.</t>
  </si>
  <si>
    <t xml:space="preserve">1.The employee should be scheduled for atleast one month
Role: Agent </t>
  </si>
  <si>
    <t xml:space="preserve">1.The employee should be scheduled for atleast one month
Role : Agent </t>
  </si>
  <si>
    <t xml:space="preserve">1.The employee should be scheduled for atleast one month
2.Employe should have work patterns and activities mapped to the Shift 
Role : Agent </t>
  </si>
  <si>
    <t xml:space="preserve">1. Log into Staergic Planner 
2. Select Scenaris under the dash board
3. Select Optimize under scenario
4. Select Sales only and Teach only to the left hand pane by clicking the right inport button 
5. Set the staffing prefrences 
6. Set Tolerence for over staffing 
7. Set limit or no limit to hire the employees 
8. Optimize the staffing profiles
9. on the Top right hand corner Slect the Start date and end date 
10.Select the parameters fromt the top left hand side 
</t>
  </si>
  <si>
    <t xml:space="preserve">1. Log into Staergic Planner 
2. Select Scenaris under the dash board
3. Select Optimize under scenario
4. Select Sales only and Teach only to the left hand pane by clicking the right inport button 
5. Set the staffing prefrences 
6. Set Tolerence for over staffing 
7. Set limit or no limit to hire the employees 
9. Select the parameters fromt the top left hand side 
10. Select Vacations hours per week 
11. Click save </t>
  </si>
  <si>
    <t xml:space="preserve">1.Login to verint with a planner access
2.Clcik on forecast and schedulling
3.Clcik on Shift events
4.create an shift event with acitvity as blended 
5.Select "Relative to shift start " chekcbox
6.Give the relative Earliest start time 
7.Give the Latest start  time
8."click on Save
9.Clcik on Shit Templates from the menubar
10.Create a shift with the break shit events create the above 
</t>
  </si>
  <si>
    <t>1.Login to the Verint system as a planner 
2.click on Forecasting and schedulling in the dashboard
3.Click on the Calender from the calender options
4.Select Shift/Shift change request from the Drop down in the Even type in the menu bar
5.Create a shift and verify the autobreaking feature</t>
  </si>
  <si>
    <t xml:space="preserve">Should have Admin Access  and planner to view </t>
  </si>
  <si>
    <t xml:space="preserve">Should have Admin Access and planner to view </t>
  </si>
  <si>
    <t xml:space="preserve">Should have Admin Access
 ( We could not delete when ths is
 mapped to work queue ) 
</t>
  </si>
  <si>
    <r>
      <t xml:space="preserve">1.) Select </t>
    </r>
    <r>
      <rPr>
        <b/>
        <sz val="10"/>
        <color theme="1"/>
        <rFont val="Calibri"/>
        <family val="2"/>
        <scheme val="minor"/>
      </rPr>
      <t>User Management</t>
    </r>
    <r>
      <rPr>
        <sz val="10"/>
        <color theme="1"/>
        <rFont val="Calibri"/>
        <family val="2"/>
        <scheme val="minor"/>
      </rPr>
      <t xml:space="preserve"> on the Dashboard window
2.) Select </t>
    </r>
    <r>
      <rPr>
        <b/>
        <sz val="10"/>
        <color theme="1"/>
        <rFont val="Calibri"/>
        <family val="2"/>
        <scheme val="minor"/>
      </rPr>
      <t>Role Setup</t>
    </r>
    <r>
      <rPr>
        <sz val="10"/>
        <color theme="1"/>
        <rFont val="Calibri"/>
        <family val="2"/>
        <scheme val="minor"/>
      </rPr>
      <t xml:space="preserve"> from the drop-down menu
3.) Click </t>
    </r>
    <r>
      <rPr>
        <u/>
        <sz val="10"/>
        <color theme="1"/>
        <rFont val="Calibri"/>
        <family val="2"/>
        <scheme val="minor"/>
      </rPr>
      <t>once</t>
    </r>
    <r>
      <rPr>
        <sz val="10"/>
        <color theme="1"/>
        <rFont val="Calibri"/>
        <family val="2"/>
        <scheme val="minor"/>
      </rPr>
      <t xml:space="preserve"> on the role created 
4.) Select the </t>
    </r>
    <r>
      <rPr>
        <b/>
        <sz val="10"/>
        <color theme="1"/>
        <rFont val="Calibri"/>
        <family val="2"/>
        <scheme val="minor"/>
      </rPr>
      <t>Edit Role</t>
    </r>
    <r>
      <rPr>
        <sz val="10"/>
        <color theme="1"/>
        <rFont val="Calibri"/>
        <family val="2"/>
        <scheme val="minor"/>
      </rPr>
      <t xml:space="preserve"> button in the lower right-hand portion of window
5.) Modify the role </t>
    </r>
    <r>
      <rPr>
        <b/>
        <sz val="10"/>
        <color theme="1"/>
        <rFont val="Calibri"/>
        <family val="2"/>
        <scheme val="minor"/>
      </rPr>
      <t xml:space="preserve">Privileges
</t>
    </r>
    <r>
      <rPr>
        <sz val="10"/>
        <color theme="1"/>
        <rFont val="Calibri"/>
        <family val="2"/>
        <scheme val="minor"/>
      </rPr>
      <t xml:space="preserve">6.) Click on the </t>
    </r>
    <r>
      <rPr>
        <b/>
        <sz val="10"/>
        <color theme="1"/>
        <rFont val="Calibri"/>
        <family val="2"/>
        <scheme val="minor"/>
      </rPr>
      <t>Save</t>
    </r>
    <r>
      <rPr>
        <sz val="10"/>
        <color theme="1"/>
        <rFont val="Calibri"/>
        <family val="2"/>
        <scheme val="minor"/>
      </rPr>
      <t xml:space="preserve"> button</t>
    </r>
  </si>
  <si>
    <t xml:space="preserve">1. Log into Verint Webapp
2. Select My Home in the dash board 
3. Select My Notifications under my home 
4. Open My Notifications 
5. sort out messeages from the Email Alert rules </t>
  </si>
  <si>
    <t xml:space="preserve">1. Log into Verint Webapp
2. Select My Home in the dash board 
3. Select My Notifications under my home 
4. Open My Notifications 
5. sort out messeages from the Email Alret rules </t>
  </si>
  <si>
    <t xml:space="preserve">1. Log in to verint webapp using admin access
2. Select User manamgent on the dash board 
3. Select role setup under Security 
4. Selct the organization from the left hand pane 
5. Selct modify role 
6. Give a role name and description 
7. Select the privilages and save </t>
  </si>
  <si>
    <t xml:space="preserve">Data source should be created and Employees should be added in to the veirnt webapp ( Alias ) </t>
  </si>
  <si>
    <t xml:space="preserve">1. Log in to veirnt application 
2. Select User management 
3. Select the employee from the left hand pane 
4. Select the pencil button and add the employee on the left hand side and save the setitngs </t>
  </si>
  <si>
    <t>1)Logged to Impact 360 application
2)Go to User management tab in dashboard.
3)Clicked on Employees.
4)Go to work rules tab
5)Inside work rules go to pooling rules
6)Selected the check box  for employee can pool.
6)Add secondary  organisation
7)Selected the start and the end date for the same.
8)Go to forecast and scheduling tab.
9)Go to campaigns in the menu. 
10)Verify whether the original organization has been retained for the particular employee.</t>
  </si>
  <si>
    <t xml:space="preserve">AHT Pulse Data missing </t>
  </si>
  <si>
    <t xml:space="preserve">To Check AHT pulse data is coming
 across correctly </t>
  </si>
  <si>
    <t xml:space="preserve">Log in as WFM Supervisor or Forecaster </t>
  </si>
  <si>
    <t xml:space="preserve">1. Log into webapp 
2. Select Tracking from dashboard 
3. Select Pulse from the drop down 
4. Select the correct view with AHT  in it .
5. Select work queue from the left hand pane and select the date range from the top right hand corner and select view . </t>
  </si>
  <si>
    <t>1. Logged into webapp 
2.Tracking from dashboard should be selected 
3. Pulse from the drop down should be selected 
4. Selected the correct view with AHT  in it .
5.  work queue from the left hand pane and select the date range from the top right hand corner and select view should be selected 6. AHT values hould appear on the Data table which is on left hand corner and also it should be seen in the days .</t>
  </si>
  <si>
    <t>Schedules / Calendar graphical view shifting to beginning</t>
  </si>
  <si>
    <t>Ability to check Schedules / Calendar graphical view shifting to beginning</t>
  </si>
  <si>
    <t xml:space="preserve">Schedules should be published </t>
  </si>
  <si>
    <t xml:space="preserve">1. log into webapp 
2. Select F&amp;S from drop down 
3. Select calendar from drop down 
4. Select Campaign and schedulling period form the drop down which is on the top left hand side 
5. Select User from the left hand pane 
6. Select view as graphical 
7. Select schedules from  right hand pane 
8. Right click on the schedule and select New option and select Create shift event 
9. Select break as event and time frame and save and sort by shift start time .
</t>
  </si>
  <si>
    <t xml:space="preserve">1. logged into webapp 
2. Selected F&amp;S from drop down 
3. Selectedcalendar from drop down 
4. Selected Campaign and schedulling period form the drop down which is on the top left hand side 
5. Selected User from the left hand pane 
6. Selected view as graphical 
7. Selected schedules from  right hand pane 
8. Right click on the schedule and select New option and select Create shift event 
9. Selected break as event and time frame and save and sort by shift start time .
</t>
  </si>
  <si>
    <t>Calendar view  defaulting to break</t>
  </si>
  <si>
    <t xml:space="preserve">Schedules should be available for the users </t>
  </si>
  <si>
    <t>1. Log into webapp
2. Select F&amp;S from dashboard 
3. Select calendar from dashboard 
4. Select campaign , user and SP from left hand pane 
5. Select calendar view as fish eye and expand the calendar 
6. Select shift event as break from the top right hand corner 
7. Right click on the schedule and select new and shift event and select shift event as break and save .</t>
  </si>
  <si>
    <t>1. Logged into webapp
2. Selected F&amp;S from dashboard 
3. Selected calendar from dashboard 
4. Selected campaign , user and SP from left hand pane 
5. Selected calendar view as fish eye and expand the calendar 
6. Selected shift event as break from the top right hand corner 
7. Right click on the schedule and select new and shift event and select shift event as break and save .</t>
  </si>
  <si>
    <t xml:space="preserve">Swap Board allowing only 30 records selection </t>
  </si>
  <si>
    <t>1. Log into webapp with agent with swap access 
2. Select My home from the dashboard 
3. Select Swap board from drop down 
4. Click on create posting which is on the bottom right hand corner 
5. A separate page opens give the swap should be one way swap and click on the entire shift and selectthe day on which you want to swap and save .</t>
  </si>
  <si>
    <t>1. Logged into webapp with agent with swap access 
2. Selected My home from the dashboard 
3. Selected Swap board from drop down 
4. Click on create posting which is on the bottom right hand corner 
5. A separate page opens give the swap should be one way swap and click on the entire shift and selectthe day on which you want to swap and save .</t>
  </si>
  <si>
    <t>1.Launch(Login to) DPA.
2.Go to Screen content Triggers under Adminstration.
3.View the screen content trigger Description in Trigger Description.
4.Select a particular trigger to be viewed.</t>
  </si>
  <si>
    <t xml:space="preserve">1.  Desktop and Process Analytics Application should appear.
2.The content Triggers should appear.
3.You should able to view Trigger description.
4. You should be able to view the Trigger properties and selected criteria.
d. </t>
  </si>
  <si>
    <t xml:space="preserve">Launch DPA  as Adminstrator.
</t>
  </si>
  <si>
    <t>1. Launch(Login to) DPA.
2.Click Triggers under Adminstration.
3.Press New Screen Button.
4.Press Run button.
5.Have calculator Screen ready.
6.Click Capture button on DPA Validator popup.Then Click on any button on Calculator.
7.In the DPA Validator Captured screen,
click  any button in it.
8.In DPA Validator popup,  Enter a name for Friendly screen name.Then Click Upload to server button.
9.Click yes
10.See whether able to see Trigger which you created and Click it.
11.Fill theTrigger Properties.
12.Check in  selected Criteria, the Control
name , event and Value are correct.
13.Click Save.
14.Click on "Activate changes" button on the Triggers Home page
15.Kill the process tree for DCUAPP.exe for a while inorder to reflect the changes so made for the trigger version
16.Go to the path C:/Program files/I360/DPA /Client/PcMonTrig2.def and verify that the Trigger version there is same as reflected on Trigger home page 
17.If the versions Match ,then the new triggers has been activated.If not, Then keep on killing the process tree till the versions match.
18.Open the calculator and click on the button on which trigger is set</t>
  </si>
  <si>
    <t>1.   Desktop and Process Analytics Application should appear.
2.Triggers page should appear.
3.Field-Download Security Warning Popup should appear.
4.DPA Validator Popup should appear.
5.Calculator Screen should appear.
6.On Clicking Capture button and then after clicking any button calculator, DPA Validator  captured screen should appear.
7. The button should be highlighted in red.
8.DPA Validator popup stating upload successful should appear.
9.Triggers page should appear.
10. Add Screen Content Trigger should appear.
11. Should be able to the Fill the Trigger Properties.
12.All the details in Selected criteria should appear correctly.
13. should take you to the Triggers page.
14.User should be able to Click on "Activate changes" button on the Triggers Home page
15.User should be able to kill the process tree for DCUAPP.exe for a while inorder to reflect the changes so made for the trigger version
16.User should be able to go to the path C:/Program files/I360/DPA /Client/PcMonTrig2.def and verify that the Trigger version there is same as reflected on Trigger home page 
17.User should be able to keep on killing the process tree till the versions match.
18.Trigger so set should be fired</t>
  </si>
  <si>
    <t>1. Launch(Login to) DPA.
2.Check the Trigger Version  on the top of the screen
3.Go to the path C:/Program files/I360/DPA /Client/PcMonTrig2.def and verify that the Trigger version there is same as reflected on Trigger home page.</t>
  </si>
  <si>
    <t>1. Desktop and Process Analytics Application should appear.
2. User should be able to Check the Current Trigger version.
3. User should be able to Go to the path C:/Program files/I360/DPA /Client/PcMonTrig2.def and verify that the Trigger version there is same as reflected on Trigger home page.</t>
  </si>
  <si>
    <t>1. Launch(Login to) DPA.
2.Check the Trigger Version  on the top of the screen
3.Select I 360 from Programme files in my computer 
4.Select DPA From I360
5.Open task Manager and Kill the process tree for DCUAPP.exe for a while inorder to reflect the changes so made for the trigger version
6..Go to the path C:/Program files/I360/DPA /Client/PcMonTrig2.def and verify that the Trigger version there is same as reflected on Trigger home page 
7.If the versions Match ,then the new triggers has been activated.If not, Then keep on killing the process tree till the versions match.</t>
  </si>
  <si>
    <t>1.Desktop and Process Analytics Application should appear.
2.Checked the Current Trigger version.
3.I 360 should be selected
4.DPAshould be selected
5.DCU app in the task manager is stopped .
6.Dcu app should be  restarted and new logs are available 
7.Trigger versions from the new logs and the Dpa web screen should be  mapped and same .</t>
  </si>
  <si>
    <t>1.User should be able to click on Start Menu and click on Computer in the right side of pane.
2.User should be able to  click on OS(C:).
3.Usershould be able to click on Program files.
4.User should be able to  click on I360 folder.
5.User should be able to  verify DPA folder is there.
6.User should be able to verify that DPA folder is not empty and all required files and folders should be there in the folder.</t>
  </si>
  <si>
    <t>1.Login into the Test workstation using Test IDS
2.Open task manager 
3.View  Processes in the dash board 
4.Verify that DCU process is running in the back ground.</t>
  </si>
  <si>
    <t>1.User should be able to Login into the Test workstation using Test IDS
2.User should be able to Open task manager 
3.User should be able to Select  Processes in the dash board 
4.User should be able to see DCU process running at the back ground.</t>
  </si>
  <si>
    <r>
      <t>1.Login to the Verint application 
2</t>
    </r>
    <r>
      <rPr>
        <sz val="10"/>
        <color rgb="FFFF0000"/>
        <rFont val="Arial"/>
        <family val="2"/>
      </rPr>
      <t>.</t>
    </r>
    <r>
      <rPr>
        <sz val="10"/>
        <rFont val="Arial"/>
        <family val="2"/>
      </rPr>
      <t>Select Tracking. 
3.In Tracking, select Desktop and Process analytics.. 
4.click on the Reports in the dashboard
5.Click on the Appli</t>
    </r>
    <r>
      <rPr>
        <sz val="10"/>
        <color theme="1"/>
        <rFont val="Arial"/>
        <family val="2"/>
      </rPr>
      <t xml:space="preserve">cation analysis report
6.Click on Timeline Report 
7.Select the date range and set is to the current date 
8.Select the check box on "Application Triggers"
9.Select "user/Computer" in the drop down for view by
10.Select blank for  filters
11.Select the checkbox include idle time report
12.click on display report
</t>
    </r>
  </si>
  <si>
    <t xml:space="preserve">1.Able to login to the Verint application 
2.Interaction should be selected
3.In Tracking,DPA should be selected
4.Reports in the dashboard chouls be selected
5.Application analysis report should be clicked on.
6.Timeline Report should be selected
7.date range should be set is to the current date 
8.Check box on "Application Triggers" should be checked
9. "user/Computer" in the drop down for view by should be selected
10.Blank for  filters should be selected
11.The checkbox to include idle time report should b selected
12.Report should be generated
</t>
  </si>
  <si>
    <t>1.Able to login to the Verint application 
2.Interaction should be selected
3.In Tracking,DPA should be selected
4.Reports in the dashboard chouls be selected
5.Application analysis report should be clicked on.
6.Timeline Report should be selected
7.date range should be set is to the current date 
8.Check box on "Application Triggers" should be checked
9. "user/Computer" in the drop down for view by should be selected
10.Blank for  filters should be selected
11.The checkbox to include idle time report should b selected
12.Report should be generated
13User should be able to verify the idle timein the report .</t>
  </si>
  <si>
    <t xml:space="preserve">1.Able to login the Verint application 
2.Interaction should be selected
3.In Tracking ,DPA should be logged on over night
4.Reports in the dashboard should be selected only after 30 mins
5.Application analysis report should be selected 
6.Timeline Report should be selected
7.Date range should be set is to the current date 
8.The check box on "Application Triggers" should be selected 
9. "user/Computer" in the drop down for view by should be selected
10.Blank for  filters should be selected
11.checkbox include idle time report and "inactive time " should be selected 
12.Report should be displayed with "inactive time" in the report
13.User should be able to Verify the "inactive time" and ("idle time") </t>
  </si>
  <si>
    <t xml:space="preserve">1.Login to the Verint application, then in Tracking select DPA
2.Click on Administration on the top and select triggers
3.Select any of the triggers by double clicking it .
4.Select the Windows Behaviour criteria as "when the window loses foreground focus"
5.Click on the SAve button to save the trigger
6.Click on "Activate changes" button on the Triggers Home page
7.Kill the process tree for DCUAPP.exe for a while inorder to reflect the changes so made for the trigger version
8.Go to the path C:/Program files/I360/DPA /Client/PcMonTrig2.def and verify that the Trigger version there is same as reflected on Trigger home page 
9.If the versions Match ,then the new triggers has been activated.If not, Then keep on killing the process tree till the versions match.
10.Open the application and click on the button on which trigger is set
</t>
  </si>
  <si>
    <t xml:space="preserve">1.Able Login to the Verint application, then in Tracking select DPA
2. Administration on the top and triggers should be selected
3.Any of the triggers should be selected by double clicking it .
4.the Windows Behaviour criteria as "when the window loses foreground focus" should be selected from the drop down.
5. The trigger should be saved
6.User should be able to click on "Activate changes" button on the Triggers Home page
7.User should be able to kill the process tree for DCUAPP.exe for a while inorder to reflect the changes so made for the trigger version
8.User should be able to Go to the path C:/Program files/I360/DPA /Client/PcMonTrig2.def and verify that the Trigger version there is same as reflected on Trigger home page 
9.User should be able to keep on killing the process tree till the versions match.
10.Trigger should be fired.
</t>
  </si>
  <si>
    <t>1.Login to the Verint application, then in Tracking select DPA
2.Click on Administration on the top and select triggers
3.Select any of the triggers by double clicking it .
4.Select the Windows Behaviour criteria as "when the window is completely closed"
5.Clcik on the SAve button to save hte trigger
6.Click on "Activate changes" button on the Triggers Home page
7.Kill the process tree for DCUAPP.exe for a while inorder to reflect the changes so made for the trigger version
8.Go to the path C:/Program files/I360/DPA /Client/PcMonTrig2.def and verify that the Trigger version there is same as reflected on Trigger home page 
9.If the versions Match ,then the new triggers has been activated.If not, Then keep on killing the process tree till the versions match.
10.Open the application and click on the button on which trigger is set</t>
  </si>
  <si>
    <t>1.Able Login to the Verint application, then in Tracking select DPA
2. Administration on the top and triggers should be selected
3.Any of the triggers should be selected by double clicking it .
4.the Windows Behaviour criteria as "when the window is completely closed"
5. The trigger should be saved
6.User should be able to click on "Activate changes" button on the Triggers Home page
7.User should be able to kill the process tree for DCUAPP.exe for a while inorder to reflect the changes so made for the trigger version
8.User should be able to Go to the path C:/Program files/I360/DPA /Client/PcMonTrig2.def and verify that the Trigger version there is same as reflected on Trigger home page 
9.User should be able to keep on killing the process tree till the versions match.
10.Trigger should be fired</t>
  </si>
  <si>
    <t xml:space="preserve">1.Login to the Verint application, then in Tracking select DPA
2.Click on Administration on the top and select triggers
3.Select any of the triggers by double clicking it .
4.Select the Windows Behaviour criteria as  "when the new instance of the window is completely in foreground focus"
5.Clcik on the SAve button to save hte trigger
6.Click on "Activate changes" button on the Triggers Home page
7.Kill the process tree for DCUAPP.exe for a while inorder to reflect the changes so made for the trigger version
8.Go to the path C:/Program files/I360/DPA /Client/PcMonTrig2.def and verify that the Trigger version there is same as reflected on Trigger home page 
9.If the versions Match ,then the new triggers has been activated.If not, Then keep on killing the process tree till the versions match.
10.Open the application and click on the button on which trigger is set
</t>
  </si>
  <si>
    <t>1.Able Login to the Verint application, then in Tracking select DPA
2. Administration on the top and triggers should be selected
3.Any of the triggers should be selected by double clicking it .
4.the Windows Behaviour criteria as "when the new instance of the window is completely in foreground focus"
5. The trigger should be saved
6.User should be able to click on "Activate changes" button on the Triggers Home page
7.User should be able to kill the process tree for DCUAPP.exe for a while inorder to reflect the changes so made for the trigger version
8.User should be able to Go to the path C:/Program files/I360/DPA /Client/PcMonTrig2.def and verify that the Trigger version there is same as reflected on Trigger home page 
9.User should be able to keep on killing the process tree till the versions match.
10.Trigger should be fired</t>
  </si>
  <si>
    <t xml:space="preserve">1.Login to the Verint application, then in Tracking select DPA
2.Click on Administration on the top and select triggers
3.Select any of the triggers by double clicking it .
4.Select the Windows Behaviour criteria as  "when the window gains foreground focus"
5.Clcik on the SAve button to save hte trigger
6.Click on "Activate changes" button on the Triggers Home page
7.Kill the process tree for DCUAPP.exe for a while inorder to reflect the changes so made for the trigger version
8.Go to the path C:/Program files/I360/DPA /Client/PcMonTrig2.def and verify that the Trigger version there is same as reflected on Trigger home page 
9.If the versions Match ,then the new triggers has been activated.If not, Then keep on killing the process tree till the versions match.
10.Open the application and click on the button on which trigger is set
</t>
  </si>
  <si>
    <t>1.Able Login to the Verint application, then in Tracking select DPA
2. Administration on the top and triggers should be selected
3.Any of the triggers should be selected by double clicking it .
4.the Windows Behaviour criteria as "when the window gains foreground focus"
5. The trigger should be saved
6.User should be able to click on "Activate changes" button on the Triggers Home page
7.User should be able to kill the process tree for DCUAPP.exe for a while inorder to reflect the changes so made for the trigger version
8.User should be able to Go to the path C:/Program files/I360/DPA /Client/PcMonTrig2.def and verify that the Trigger version there is same as reflected on Trigger home page 
9.User should be able to keep on killing the process tree till the versions match.
10.Trigger should be fired</t>
  </si>
  <si>
    <t xml:space="preserve">1.Login to the Verint application, then in Tracking select DPA
2.Click on Administration on the top and select triggers
3.Select Window open triggers in the dashboard
4.Click on add new trigger on the right hand corner button
5.Give the display name as unique
6.Give a command to execute
7.Select and Application for which you want to test the criteria
8.Select the Windows Behaviour criteria as  "when the window gains foreground focus"
9.Click on the Save button to save the trigger
10.Click on "Activate changes" button on the Triggers Home page
11.Kill the process tree for DCUAPP.exe for a while inorder to reflect the changes so made for the trigger version
12.Go to the path C:/Program files/I360/DPA /Client/PcMonTrig2.def and verify that the Trigger version there is same as reflected on Trigger home page 
13.If the versions Match ,then the new triggers has been activated.If not, Then keep on killing the process tree till the versions match.
14.Open the application  on which trigger is set
</t>
  </si>
  <si>
    <t>1. Able to Login to the Verint application, then in Tracking DPA should be selected
2.Administration on the top and triggers should be selected
3.Window open triggers in the dashboard should be selected
4.add new trigger on the right hand corner button should be clicked
5.the display name as unique
6. command to execute should be given
7. Application for which you want to test the criteria should be selected
8.Windows Behaviour criteria as  "when the window gains foreground focus" should be selected
9.the trigger should be saved
10.User should be able to click on "Activate changes" button on the Triggers Home page
11.User should be able to kill the process tree for DCUAPP.exe for a while inorder to reflect the changes so made for the trigger version
12.User should be able to Go to the path C:/Program files/I360/DPA /Client/PcMonTrig2.def and verify that the Trigger version there is same as reflected on Trigger home page 
13.User should be able to keep on killing the process tree till the versions match.
14.Trigger should be fired</t>
  </si>
  <si>
    <t>1.Login to the Verint application, then in Tracking select DPA
2.Click on Administration on the top and select triggers
3.Select Window open triggers in the dashboard
4.Click on add new trigger on the right hand corner button
5.Give the display name as unique
6.Give a command to execute
7.Select and Application for which you want to test the criteria
8.Select the Windows Behaviour criteria as  "when the new instance of the  window gains foreground focus"
9.Click on the Save button to save the trigger
10.Click on "Activate changes" button on the Triggers Home page
11.Kill the process tree for DCUAPP.exe for a while inorder to reflect the changes so made for the trigger version
12.Go to the path C:/Program files/I360/DPA /Client/PcMonTrig2.def and verify that the Trigger version there is same as reflected on Trigger home page 
13.If the versions Match ,then the new triggers has been activated.If not, Then keep on killing the process tree till the versions match.
14.Open the application  on which trigger is set</t>
  </si>
  <si>
    <t>1. Able to Login to the Verint application, then in Tracking DPA should be selected
2.Administration on the top and triggers should be selected
3.Window open triggers in the dashboard should be selected
4.add new trigger on the right hand corner button should be clicked
5.the display name as unique
6. command to execute should be given
7. Application for which you want to test the criteria should be selected
8.Windows Behaviour criteria as  "when the new instance of the  window gains foreground focus" should be selected
9.the trigger should be saved
10.User should be able to click on "Activate changes" button on the Triggers Home page
11.User should be able to kill the process tree for DCUAPP.exe for a while inorder to reflect the changes so made for the trigger version
12.User should be able to Go to the path C:/Program files/I360/DPA /Client/PcMonTrig2.def and verify that the Trigger version there is same as reflected on Trigger home page 
13.User should be able to keep on killing the process tree till the versions match.
14.Trigger should be fired</t>
  </si>
  <si>
    <t>1.DPA application synchronizes every five minutes with User management module.
2.User should have Admin access.
3..Populate the DPA data sources with the alias</t>
  </si>
  <si>
    <t xml:space="preserve">1.Need to login with Test ID that has been assigned the Administrator role type
</t>
  </si>
  <si>
    <r>
      <t xml:space="preserve">1.) Select </t>
    </r>
    <r>
      <rPr>
        <b/>
        <sz val="10"/>
        <color theme="1"/>
        <rFont val="Arial"/>
        <family val="2"/>
      </rPr>
      <t>User Management</t>
    </r>
    <r>
      <rPr>
        <sz val="10"/>
        <color theme="1"/>
        <rFont val="Arial"/>
        <family val="2"/>
      </rPr>
      <t xml:space="preserve"> on the Dashboard window
2.) Select </t>
    </r>
    <r>
      <rPr>
        <b/>
        <sz val="10"/>
        <color theme="1"/>
        <rFont val="Arial"/>
        <family val="2"/>
      </rPr>
      <t>Role Setup</t>
    </r>
    <r>
      <rPr>
        <sz val="10"/>
        <color theme="1"/>
        <rFont val="Arial"/>
        <family val="2"/>
      </rPr>
      <t xml:space="preserve"> from the drop-down menu
3.) Click on the </t>
    </r>
    <r>
      <rPr>
        <b/>
        <sz val="10"/>
        <color theme="1"/>
        <rFont val="Arial"/>
        <family val="2"/>
      </rPr>
      <t>Create New Role button</t>
    </r>
    <r>
      <rPr>
        <sz val="10"/>
        <color theme="1"/>
        <rFont val="Arial"/>
        <family val="2"/>
      </rPr>
      <t xml:space="preserve"> in the lower right-hand corner of the Role Setup window
4.)Type in the Role Name and Description
5.)Click on the arrow next to </t>
    </r>
    <r>
      <rPr>
        <b/>
        <sz val="10"/>
        <color theme="1"/>
        <rFont val="Arial"/>
        <family val="2"/>
      </rPr>
      <t xml:space="preserve">privileges </t>
    </r>
    <r>
      <rPr>
        <sz val="10"/>
        <color theme="1"/>
        <rFont val="Arial"/>
        <family val="2"/>
      </rPr>
      <t xml:space="preserve">in the New Role window and apply privileges
6.)  Click on the </t>
    </r>
    <r>
      <rPr>
        <b/>
        <sz val="10"/>
        <color theme="1"/>
        <rFont val="Arial"/>
        <family val="2"/>
      </rPr>
      <t>Save</t>
    </r>
    <r>
      <rPr>
        <sz val="10"/>
        <color theme="1"/>
        <rFont val="Arial"/>
        <family val="2"/>
      </rPr>
      <t xml:space="preserve"> button in the lower right-hand corner of the New Role window.
7.)Add the new role to be created  in server configuration for DPA
</t>
    </r>
  </si>
  <si>
    <r>
      <t xml:space="preserve">1.  Select </t>
    </r>
    <r>
      <rPr>
        <b/>
        <sz val="10"/>
        <rFont val="Arial"/>
        <family val="2"/>
      </rPr>
      <t>User Management</t>
    </r>
    <r>
      <rPr>
        <sz val="10"/>
        <rFont val="Arial"/>
        <family val="2"/>
      </rPr>
      <t xml:space="preserve"> on the Dashboard window.
2.  Select </t>
    </r>
    <r>
      <rPr>
        <b/>
        <sz val="10"/>
        <rFont val="Arial"/>
        <family val="2"/>
      </rPr>
      <t>Role Setup</t>
    </r>
    <r>
      <rPr>
        <sz val="10"/>
        <rFont val="Arial"/>
        <family val="2"/>
      </rPr>
      <t xml:space="preserve"> from the drop-down menu
3.  Click </t>
    </r>
    <r>
      <rPr>
        <u/>
        <sz val="10"/>
        <rFont val="Arial"/>
        <family val="2"/>
      </rPr>
      <t>once</t>
    </r>
    <r>
      <rPr>
        <sz val="10"/>
        <rFont val="Arial"/>
        <family val="2"/>
      </rPr>
      <t xml:space="preserve"> on Role you would like to copy 
4.  Click on </t>
    </r>
    <r>
      <rPr>
        <b/>
        <sz val="10"/>
        <rFont val="Arial"/>
        <family val="2"/>
      </rPr>
      <t>Create New Role from Existing</t>
    </r>
    <r>
      <rPr>
        <sz val="10"/>
        <rFont val="Arial"/>
        <family val="2"/>
      </rPr>
      <t xml:space="preserve"> button
5.  Input Role Name and Desription
6.  Modify Role Privileges
7.  Click on the </t>
    </r>
    <r>
      <rPr>
        <b/>
        <sz val="10"/>
        <rFont val="Arial"/>
        <family val="2"/>
      </rPr>
      <t>Save</t>
    </r>
    <r>
      <rPr>
        <sz val="10"/>
        <rFont val="Arial"/>
        <family val="2"/>
      </rPr>
      <t xml:space="preserve"> button
8. Add the new role to be created  in server configuration for DPA</t>
    </r>
  </si>
  <si>
    <r>
      <t xml:space="preserve">1.) Select </t>
    </r>
    <r>
      <rPr>
        <b/>
        <sz val="10"/>
        <color theme="1"/>
        <rFont val="Arial"/>
        <family val="2"/>
      </rPr>
      <t>User Management</t>
    </r>
    <r>
      <rPr>
        <sz val="10"/>
        <color theme="1"/>
        <rFont val="Arial"/>
        <family val="2"/>
      </rPr>
      <t xml:space="preserve"> on the Dashboard window
2.) Select </t>
    </r>
    <r>
      <rPr>
        <b/>
        <sz val="10"/>
        <color theme="1"/>
        <rFont val="Arial"/>
        <family val="2"/>
      </rPr>
      <t>Role Setup</t>
    </r>
    <r>
      <rPr>
        <sz val="10"/>
        <color theme="1"/>
        <rFont val="Arial"/>
        <family val="2"/>
      </rPr>
      <t xml:space="preserve"> from the drop-down menu
3.) Click </t>
    </r>
    <r>
      <rPr>
        <u/>
        <sz val="10"/>
        <color theme="1"/>
        <rFont val="Arial"/>
        <family val="2"/>
      </rPr>
      <t>once</t>
    </r>
    <r>
      <rPr>
        <sz val="10"/>
        <color theme="1"/>
        <rFont val="Arial"/>
        <family val="2"/>
      </rPr>
      <t xml:space="preserve"> on the role created in previous TC
4.) Select the </t>
    </r>
    <r>
      <rPr>
        <b/>
        <sz val="10"/>
        <color theme="1"/>
        <rFont val="Arial"/>
        <family val="2"/>
      </rPr>
      <t>Edit Role</t>
    </r>
    <r>
      <rPr>
        <sz val="10"/>
        <color theme="1"/>
        <rFont val="Arial"/>
        <family val="2"/>
      </rPr>
      <t xml:space="preserve"> button in the lower right-hand portion of window
5.) Modify the role </t>
    </r>
    <r>
      <rPr>
        <b/>
        <sz val="10"/>
        <color theme="1"/>
        <rFont val="Arial"/>
        <family val="2"/>
      </rPr>
      <t xml:space="preserve">Privileges
</t>
    </r>
    <r>
      <rPr>
        <sz val="10"/>
        <color theme="1"/>
        <rFont val="Arial"/>
        <family val="2"/>
      </rPr>
      <t xml:space="preserve">6.) Click on the </t>
    </r>
    <r>
      <rPr>
        <b/>
        <sz val="10"/>
        <color theme="1"/>
        <rFont val="Arial"/>
        <family val="2"/>
      </rPr>
      <t>Save</t>
    </r>
    <r>
      <rPr>
        <sz val="10"/>
        <color theme="1"/>
        <rFont val="Arial"/>
        <family val="2"/>
      </rPr>
      <t xml:space="preserve"> button</t>
    </r>
  </si>
  <si>
    <t>1. User Management is selected from the Dashboard window
2. Role Setup is displayed and selected from the drop-down
3. The role created in Previous TC can be selected
4. Edit Role button is displayed and selected on the Role Setup window
5. You are able to modify the role Privileges
6. Save button displayed and selected</t>
  </si>
  <si>
    <t xml:space="preserve">1.Log into the application using admin access
2.Select user management formthe dash board 
3. Select Profiles under Employees 
4.Select Name form the left hand pane   
5. Select Access rights from the top right hand   Tool bar 
6. Select Edit Access Rights 
7. Select the role name with DPA privilege and give it org scope , group scope and installation scope and save </t>
  </si>
  <si>
    <r>
      <t xml:space="preserve">1.) Select </t>
    </r>
    <r>
      <rPr>
        <b/>
        <sz val="10"/>
        <color theme="1"/>
        <rFont val="Arial"/>
        <family val="2"/>
      </rPr>
      <t>User Management</t>
    </r>
    <r>
      <rPr>
        <sz val="10"/>
        <color theme="1"/>
        <rFont val="Arial"/>
        <family val="2"/>
      </rPr>
      <t xml:space="preserve"> on the Dashboard window
2.) Select </t>
    </r>
    <r>
      <rPr>
        <b/>
        <sz val="10"/>
        <color theme="1"/>
        <rFont val="Arial"/>
        <family val="2"/>
      </rPr>
      <t>Role Setup</t>
    </r>
    <r>
      <rPr>
        <sz val="10"/>
        <color theme="1"/>
        <rFont val="Arial"/>
        <family val="2"/>
      </rPr>
      <t xml:space="preserve"> from the drop-down menu
3.) Click on the </t>
    </r>
    <r>
      <rPr>
        <b/>
        <sz val="10"/>
        <color theme="1"/>
        <rFont val="Arial"/>
        <family val="2"/>
      </rPr>
      <t>Create New Role button</t>
    </r>
    <r>
      <rPr>
        <sz val="10"/>
        <color theme="1"/>
        <rFont val="Arial"/>
        <family val="2"/>
      </rPr>
      <t xml:space="preserve"> in the lower right-hand corner of the Role Setup window
4.)Type in the Role Name and Description
5.)Click on the arrow next to DPA </t>
    </r>
    <r>
      <rPr>
        <b/>
        <sz val="10"/>
        <color theme="1"/>
        <rFont val="Arial"/>
        <family val="2"/>
      </rPr>
      <t xml:space="preserve">privilege </t>
    </r>
    <r>
      <rPr>
        <sz val="10"/>
        <color theme="1"/>
        <rFont val="Arial"/>
        <family val="2"/>
      </rPr>
      <t xml:space="preserve">in the New Role window and apply privileges
6.)  Click on the </t>
    </r>
    <r>
      <rPr>
        <b/>
        <sz val="10"/>
        <color theme="1"/>
        <rFont val="Arial"/>
        <family val="2"/>
      </rPr>
      <t>Save</t>
    </r>
    <r>
      <rPr>
        <sz val="10"/>
        <color theme="1"/>
        <rFont val="Arial"/>
        <family val="2"/>
      </rPr>
      <t xml:space="preserve"> button in the lower right-hand corner of the New Role window.
</t>
    </r>
  </si>
  <si>
    <t>Ability for the DPA user interface to use the same collapsible elements as the Portal</t>
  </si>
  <si>
    <t>1. Launch(Login to) DPA.
2.In Adminstration Tab, Select Triggers.
3.Click Add new screen  on the mainTriggers Screen.
4.Run Popup will appear.Then Click Run.
5.You will see Dpa validator utility.
6.Press Capture button in DPA Validator.
7.Click the window you want to capture.
example Calculator
8.Click any values in the
Calculator.
9.In the DPA validator window, enter any name in Friendly screen Name.
10.Click Upload Server.
11.DPA Validator popup appears stating upload successful.Click Yes button in DPA Validator Popup.
12.Click the Captured trigger.
13.Fill all the details.
14.Under Select Criteria, click the button inside the available screen controls and  enter values for event(passback) and value.
15.Click Save.
16.Click ActivateTrigger
17.Verify that user is able to use to use local data store for passback values.</t>
  </si>
  <si>
    <t>Update XML export adapter( Manually - Full Mode)</t>
  </si>
  <si>
    <t xml:space="preserve"> Update XML export adapter to do both full and incremental syncs </t>
  </si>
  <si>
    <t>XML export Adapter (Manually)</t>
  </si>
  <si>
    <t xml:space="preserve">1.Launch Impact 360
2.Got to user management
3.Select profiles.
4.Select an employee
5.Go to administrative details and change the org for the employee.
6.Click on save.
</t>
  </si>
  <si>
    <t>1. Launch(Login to) Impact 360 with Admin ID
2.Got to System Management tab
3.Select Integration Servers from options
4.Select WTSDRTTH server from the list.
5.In the left pane,select Generic AIE.
6.Under that option,select Generic Employee export adapter
7.In the config parameters select the export mode as Full only(Make sure the filter is set to DPA data source)
8.In the left pane select Generic AIE 
9.Click on export now button under GENERIC AIE Agent information export status
10.Go to  Generic Employee export adapter and check for output file path in right pane. \\WTSDRTTC\Source\Verint\Data\orgImport
11.Go to that path in the server and copy the XML files as soon as the export mode gets selected(The files disappear once update completes)
12.Verify  the employee info is updated which was in pre- condition.</t>
  </si>
  <si>
    <t>1. The user  should be able to Launch(Login to) Impact 360 with Admin ID
2.The user  should be able to Go to System Management tab
3.The user  should be able to Select Integration Servers from options
4.The user  should be able to Select WTSDRTTH server from the list.
5.The user  should be able to ,select Generic AIE.
6.The user  should be able to select Generic Employee export adapter
7.The user  should be able to select the export mode as Full only
8.The user  should be able to  select Generic AIE 
9.The user  should be able to Click on export now button under GENERIC AIE Agent information export status
10.The user  should be able to go to  Generic Employee export adapter and check for output file path in right pane. \\WTSDRTTC\Source\Verint\Data\orgImport
11.The user  should be able to go to that path in the server and copy the XML files as soon as the export mode gets selected(The files disappear once update completes)
12.The user  should be able to verify  the employee info is updated which was in pre- condition.</t>
  </si>
  <si>
    <t>Update XML export adapter( Manually- Incremental Mode)</t>
  </si>
  <si>
    <t>XML export Adapter</t>
  </si>
  <si>
    <t>1. Launch(Login to) Impact 360 with Admin ID
2.Got to System Management tab
3.Select Integration Servers from options
4.Select WTSDRTTH server from the list.
5.In the left pane,select Generic AIE.
6.Under that option,select Generic Employee export adapter
7.In the config parameters select the export mode as Incremental only(Make sure the filter is set to DPA data source)
8.In the left pane select Generic AIE 
9.Click on export now button under GENERIC AIE Agent information export status
10.Go to  Generic Employee export adapter and check for output file path in right pane. \\WTSDRTTC\Source\Verint\Data\orgImport
11.Go to that path in the server and copy the XML files as soon as the export mode gets selected(The files disappear once update completes)
12.VErify  the employee info is updated which was in pre- condition.</t>
  </si>
  <si>
    <t>1.The user  should be able to  launch(Login to) Impact 360 with Admin ID
2.The user  should be able to go to System Management tab
3.The user  should be able to Select Integration Servers from options
4.The user  should be able to Select WTSDRTTH server from the list.
5.The user  should be able to ,select Generic AIE.
6.The user  should be able to select Generic Employee export adapter
7.The user  should be able to  select the export mode as Incremental only
8.The user  should be able to select Generic AIE 
9.The user  should be able to Click on export now button under GENERIC AIE Agent information export status
10.The user  should be able to Go to  Generic Employee export adapter and check for output file path in right pane. \\WTSDRTTC\Source\Verint\Data\orgImport
11.The user  should be able to Go to that path in the server and copy the XML files as soon as the export mode gets selected(The files disappear once update completes)
12.The user  should be able to VErify  the employee info is updated which was in pre- condition.</t>
  </si>
  <si>
    <t>Update XML export adapter(Manually-Incremental and Full both)</t>
  </si>
  <si>
    <r>
      <t xml:space="preserve">1. Launch(Login to) Impact 360 with Admin ID
2.Got to System Management tab
3.Select Integration Servers from options
4.Select WTSDRTTH server from the list.
5.In the left pane,select Generic AIE.
6.Under that option,select Generic Employee export adapter
7.In the config parameters select the export mode as Incremental and full </t>
    </r>
    <r>
      <rPr>
        <sz val="10"/>
        <color rgb="FFFF0000"/>
        <rFont val="Arial"/>
        <family val="2"/>
      </rPr>
      <t>(Make sure the filter is set to DPA data source)</t>
    </r>
    <r>
      <rPr>
        <sz val="10"/>
        <rFont val="Arial"/>
        <family val="2"/>
      </rPr>
      <t xml:space="preserve">
8.In the left pane select Generic AIE 
9.Click on export now button under GENERIC AIE Agent information export status
10.Go to  Generic Employee export adapter and check for output file path in right pane. \\WTSDRTTC\Source\Verint\Data\orgImport
11.Go to that path in the server and copy the XML files as soon as the export mode gets selected(The files disappear once update completes)
12.VErify  the employee info is updated which was in pre- condition.</t>
    </r>
  </si>
  <si>
    <t>1. The user  should be able toLaunch(Login to) Impact 360 with Admin ID
2.The user  should be able to go to System Management tab
3.The user  should be able to select Integration Servers from options
4.The user  should be able to select WTSDRTTH server from the list.
5.The user  should be able toselect Generic AIE.
6The user  should be able to.select Generic Employee export adapter
7The user  should be able toselect the export mode as Incremental and full 
8.The user  should be able to select Generic AIE 
9.The user  should be able toClick on export now button under GENERIC AIE Agent information export status
10.The user  should be able toGo to  Generic Employee export adapter and check for output file path in right pane. \\WTSDRTTC\Source\Verint\Data\orgImport
11.The user  should be able to Go to that path in the server and copy the XML files as soon as the export mode gets selected(The files disappear once update completes)
12.The user  should be able to VErify  the employee info is updated which was in pre- condition.</t>
  </si>
  <si>
    <t>Update XML export adapter(Via-Timer- Full Only)</t>
  </si>
  <si>
    <r>
      <t>XML export Adapter</t>
    </r>
    <r>
      <rPr>
        <sz val="10"/>
        <color rgb="FFFF0000"/>
        <rFont val="Arial"/>
        <family val="2"/>
      </rPr>
      <t>(via TIMER)</t>
    </r>
  </si>
  <si>
    <t>1. Launch(Login to) Impact 360 with Admin ID
2.Got to System Management tab
3.Select Integration Servers from options
4.Select WTSDRTTH server from the list.
5.In the left pane,select Generic AIE.
6.Under that option,select TIMER
7.In the IS configurations select "daily" and give theTime Interval Between Export as 1 minute(60 sec) and hit save
8.In the left pane select Generic AIE 
6.Under that option,select Generic Employee export adapter
7.In the config parameters select the export mode as Full only
10.Go to  Generic Employee export adapter and check for output file path in right pane. \\WTSDRTTC\Source\Verint\Data\orgImport
11.Go to that path in the server and copy the XML files as soon as the export mode gets selected(The files disappear once update completes)
12.VErify  the employee info is updated which was in pre- condition.</t>
  </si>
  <si>
    <t>1. The user  should be able toLaunch(Login to) Impact 360 with Admin ID
2.The user  should be able to got to System Management tab
3.The user  should be able toSelect Integration Servers from options
4.The user  should be able to Select WTSDRTTH server from the list.
5.The user  should be able to select Generic AIE.
6.The user  should be able to select TIMER
7The user  should be able to.select "daily" and give the time interval as 1 minute and hit save
8.The user  should be able to  select Generic AIE 
6.The user  should be able toselect Generic Employee export adapter
7.The user  should be able to select the export mode as Full only
10.The user  should be able to Go to  Generic Employee export adapter and check for output file path in right pane. \\WTSDRTTC\Source\Verint\Data\orgImport
11.The user  should be able to Go to that path in the server and copy the XML files as soon as the export mode gets selected(The files disappear once update completes)
12.The user  should be able to VErify  the employee info is updated which was in pre- condition.</t>
  </si>
  <si>
    <t>Update XML export adapter(Via-Timer- Incremental Only)</t>
  </si>
  <si>
    <r>
      <t xml:space="preserve">1. Launch(Login to) Impact 360 with Admin ID
2.Got to System Management tab
3.Select Integration Servers from options
4.Select WTSDRTTH server from the list.
5.In the left pane,select Generic AIE.
6.Under that option,select TIMER
7.In the IS configurations select "daily" and give the </t>
    </r>
    <r>
      <rPr>
        <sz val="10"/>
        <color rgb="FFFF0000"/>
        <rFont val="Arial"/>
        <family val="2"/>
      </rPr>
      <t>Time Interval Between Export</t>
    </r>
    <r>
      <rPr>
        <sz val="10"/>
        <rFont val="Arial"/>
        <family val="2"/>
      </rPr>
      <t xml:space="preserve"> as 1 minute</t>
    </r>
    <r>
      <rPr>
        <sz val="10"/>
        <color rgb="FFFF0000"/>
        <rFont val="Arial"/>
        <family val="2"/>
      </rPr>
      <t xml:space="preserve">(60 sec) </t>
    </r>
    <r>
      <rPr>
        <sz val="10"/>
        <rFont val="Arial"/>
        <family val="2"/>
      </rPr>
      <t>and hit save
8.In the left pane select Generic AIE 
6.Under that option,select Generic Employee export adapter
7.In the config parameters select the export mode as Incremental only
10.Go to  Generic Employee export adapter and check for output file path in right pane. \\WTSDRTTC\Source\Verint\Data\orgImport
11.Go to that path in the server and copy the XML files as soon as the export mode gets selected(The files disappear once update completes)
12.VErify  the employee info is updated which was in pre- condition..</t>
    </r>
  </si>
  <si>
    <t>1. The user  should be able to Launch(Login to) Impact 360 with Admin ID
2.The user  should be able to Go to System Management tab
3.The user  should be able toSelect Integration Servers from options
4. The user  should be able to Select WTSDRTTH server from the list.
5.The user  should be able to,select Generic AIE.
6.The user  should be able to,select TIMER
7.The user  should be able to select "daily" and give the time interval as 1 minute and hit save
8.The user  should be able to select Generic AIE 
6.The user  should be able to,select Generic Employee export adapter
7.The user  should be able to select the export mode as Incremental only
10.The user  should be able toGo to  Generic Employee export adapter and check for output file path in right pane. \\WTSDRTTC\Source\Verint\Data\orgImport
11.The user  should be able to Go to that path in the server and copy the XML files as soon as the export mode gets selected(The files disappear once update completes)
12.The user  should be able to VErify  the employee info is updated which was in pre- condition..</t>
  </si>
  <si>
    <t>Update XML export adapter(Via-Timer- Incremental and Full )</t>
  </si>
  <si>
    <t>1. Launch(Login to) Impact 360 with Admin ID
2.Got to System Management tab
3.Select Integration Servers from options
4.Select WTSDRTTH server from the list.
5.In the left pane, select Generic AIE.
6.Under that option, select TIMER
7.In the IS configurations select "daily" and give the Time Interval Between Export as 1 minute(60 sec) and hit save
8.In the left pane select Generic AIE 
6.Under that option, select Generic Employee export adapter
7.In the config parameters select the export mode as Incremental and Full
10.Go to  Generic Employee export adapter and check for output file path in right pane. \\WTSDRTTC\Source\Verint\Data\orgImport
11.Go to that path in the server and copy the XML files as soon as the export mode gets selected(The files disappear once update completes)
12.VErify  the employee info is updated which was in pre- condition.</t>
  </si>
  <si>
    <t>1.The user  should be able to Launch(Login to) Impact 360 with Admin ID
2.The user  should be able to Got to System Management tab
3.The user  should be able to select Integration Servers from options
4.The user  should be able to select WTSDRTTH server from the list.
5.The user  should be able to, select Generic AIE.
6.The user  should be able to, select TIMER
7.The user  should be able to select "daily" and give the time interval as 1 minute and hit save
8.The user  should be able to select Generic AIE 
6.The user  should be able to, select Generic Employee export adapter
7.The user  should be able to select the export mode as Incremental and Full
10.The user  should be able toGo to  Generic Employee export adapter and check for output file path in right pane. \\WTSDRTTC\Source\Verint\Data\orgImport
11.The user  should be able toGo to that path in the server and copy the XML files as soon as the export mode gets selected(The files disappear once update completes)
12.The user  should be able to Verify  the employee info is updated which was in pre- condition.</t>
  </si>
  <si>
    <t>Moving users to new config profiles(After waiting for transfer interval duration viz. 15 min)</t>
  </si>
  <si>
    <t> Move users to new configuration profiles</t>
  </si>
  <si>
    <t>Config profiles</t>
  </si>
  <si>
    <t xml:space="preserve">1.Create new config profiles 
2.Launch(Login to) Impact 360 with Admin ID
3.Got to tracking tab
4.Select DPA
5.Select system tab
6.Go to configuration option under that.
7.Go to configuration profile tab
8.Select Config profile as default
9.Select area as client group.
10.Change the transfer interval to 15 minutes.
</t>
  </si>
  <si>
    <r>
      <t>1Launch(Login to) Impact 360 with Admin ID
3.Got to tracking tab
4.Select DPA
5.Select system tab
6.Go to configuration option under that.
7.Go to configuration assignment tab 
6.Find and Select the user name you want to apply the new config profile to
7.Select the profile to be applied (IS1/IS2)
10.Select the action as "To selected" 
11.Click on "Apply action " button
12.Got to regedit after 15 minutes after the change has been made
Path:</t>
    </r>
    <r>
      <rPr>
        <b/>
        <sz val="10"/>
        <rFont val="Arial"/>
        <family val="2"/>
      </rPr>
      <t xml:space="preserve"> Computer/HKEY_CURRENT_USER\Software\Iontas\Verint\Current Configuration</t>
    </r>
    <r>
      <rPr>
        <sz val="10"/>
        <rFont val="Arial"/>
        <family val="2"/>
      </rPr>
      <t>.
13.Check for IS_Server and IS Data Source
14.Verify that the IS_Server and IS Data source represent that of the new config profile so applied.</t>
    </r>
  </si>
  <si>
    <r>
      <t>1The user  should be able to Launch(Login to) Impact 360 with Admin ID
3.The user  should be able to Go to tracking tab
4.The user  should be able to Select DPA
5.The user  should be able to Select system tab
6.The user  should be able to Go to configuration option under that.
7.The user  should be able to Go to configuration assignment tab 
6.The user  should be able to Find and Select the user name you want to apply the new config profile to
7.The user  should be able to Select the profile to be applied (IS1/IS2)
10.The user  should be able to Select the action as "To selected" 
11.The user  should be able to Click on "Apply action " button
12.The user  should be able to Go to regedit after 15 minutes after the change has been made
Path:</t>
    </r>
    <r>
      <rPr>
        <b/>
        <sz val="10"/>
        <rFont val="Arial"/>
        <family val="2"/>
      </rPr>
      <t xml:space="preserve"> Computer/HKEY_CURRENT_USER\Software\Iontas\Verint\Current Configuration</t>
    </r>
    <r>
      <rPr>
        <sz val="10"/>
        <rFont val="Arial"/>
        <family val="2"/>
      </rPr>
      <t>.
13.The user  should be able to Check for IS_Server and IS Data Source
14.The user  should be able to Verify that the IS_Server and IS Data source represent that of the new config profile so applied.</t>
    </r>
  </si>
  <si>
    <t>Moving users to new config profiles(After killing the process tree)</t>
  </si>
  <si>
    <r>
      <t>1Launch(Login to) Impact 360 with Admin ID
3.Got to tracking tab
4.Select DPA
5.Select system tab
6.Go to configuration option under that.
7.Go to configuration assignment tab 
6.Find and Select the user name you want to apply the new config profile to
7.Select the profile to be applied (IS1/IS2)
10.Select the action as "To selected" 
11.Click on "Apply action " button
12.Kill the process tree for DCUAPP.exe
12.Go to regedit 
Path:</t>
    </r>
    <r>
      <rPr>
        <b/>
        <sz val="10"/>
        <rFont val="Arial"/>
        <family val="2"/>
      </rPr>
      <t xml:space="preserve"> Computer/HKEY_CURRENT_USER\Software\Iontas\Verint\Current Configuration</t>
    </r>
    <r>
      <rPr>
        <sz val="10"/>
        <rFont val="Arial"/>
        <family val="2"/>
      </rPr>
      <t>.
13.Check for IS_Server and IS Data Source
14.Verify that the IS_Server and IS Data source represent that of the new config profile so applied.</t>
    </r>
  </si>
  <si>
    <r>
      <t>1The user  should be able to Launch(Login to) Impact 360 with Admin ID
3.The user  should be able to Go to tracking tab
4.The user  should be able to Select DPA
5.The user  should be able to Select system tab
6.The user  should be able to Go to configuration option under that.
7.The user  should be able to Go to configuration assignment tab 
6.The user  should be able to Find and Select the user name you want to apply the new config profile to
7.The user  should be able to Select the profile to be applied (IS1/IS2)
10.The user  should be able to Select the action as "To selected" 
11.The user  should be able to Click on "Apply action " button
12.The user  should be able to Kill the process tree for DCUAPP.exe
12.The user  should be able to Go to regedit 
Path:</t>
    </r>
    <r>
      <rPr>
        <b/>
        <sz val="10"/>
        <rFont val="Arial"/>
        <family val="2"/>
      </rPr>
      <t xml:space="preserve"> Computer/HKEY_CURRENT_USER\Software\Iontas\Verint\Current Configuration</t>
    </r>
    <r>
      <rPr>
        <sz val="10"/>
        <rFont val="Arial"/>
        <family val="2"/>
      </rPr>
      <t>.
13.The user  should be able to Check for IS_Server and IS Data Source
14.The user  should be able to Verify that the IS_Server and IS Data source represent that of the new config profile so applied.</t>
    </r>
  </si>
  <si>
    <t xml:space="preserve">Automation Status </t>
  </si>
  <si>
    <t>QM026</t>
  </si>
  <si>
    <t xml:space="preserve">
1. Log into thin client using planner access 
2. Select Shifts from the left hand side 
3. High light a shift and scroll it up and down 
4. Select Employee from the left hand pane 
5. Select shift fromt he drop down and run schduling engines 
</t>
  </si>
  <si>
    <t xml:space="preserve">
1. Logged into thin client using planner access 
2. Shifts from the left hand side should be selected 
3. High light a shift and scroll it up and down 
4. Employee from the left hand pane should be selected 
5. Shift from the drop down and run schduling engines should be selected 
</t>
  </si>
  <si>
    <t>Production Issue</t>
  </si>
  <si>
    <t xml:space="preserve">Production Issue </t>
  </si>
  <si>
    <t>Automation Can be Yes/No</t>
  </si>
  <si>
    <t>DPA23</t>
  </si>
  <si>
    <t>DPA24</t>
  </si>
  <si>
    <t>DPA25</t>
  </si>
  <si>
    <t>DPA26</t>
  </si>
  <si>
    <t>DPA27</t>
  </si>
  <si>
    <t>DPA28</t>
  </si>
  <si>
    <t>DPA29</t>
  </si>
  <si>
    <t>DPA30</t>
  </si>
  <si>
    <t>DPA31</t>
  </si>
  <si>
    <t>Ability to collapse definition areas of each trigger property</t>
  </si>
  <si>
    <t>1.) Select Tracking on the Dashboard window
2.) Select DPA from the drop-down menu
3.) In DPA go to the Administrator tab
4) Select Triggers in the drop down.
5) Select any one trigger
6) Verify that the user is able to collapse the definition areas of each trigger properly</t>
  </si>
  <si>
    <t>1.  Tracking on the Dashboard window should be selected
2. DPA from the drop-down menu should be selected
3. Triggers should be selected in drop down.
4.Any one trigger should be selected..
5.The user should be able to collapse the definition areas of each trigger properly</t>
  </si>
  <si>
    <t>DPA36</t>
  </si>
  <si>
    <t>DPA37</t>
  </si>
  <si>
    <t>DPA38</t>
  </si>
  <si>
    <t>DPA45</t>
  </si>
  <si>
    <t>DPA46</t>
  </si>
  <si>
    <t xml:space="preserve">SR 4414292 </t>
  </si>
  <si>
    <t>Recording Rule Vanishes</t>
  </si>
  <si>
    <t>1.Launch Recording rule page.
2.Create a recording rule.
3. Add one pair of RIS servers and Save it.
4.Dont enable it now.
5.Hover to condition and add a condition with Agent ID\DNIS\Extension\Network ID(I tested only these).
6. Go back to settings, enable it and  save.
7.if you check the conditions, it will be empty. Tried 10+ times, same result.</t>
  </si>
  <si>
    <t>Verify that Admin can create Recording Rule conditions and able to keep it while turning the recording rule enabled.</t>
  </si>
  <si>
    <t>1.Launched Recording rule page
2.Created a recording rule.
3. Add edone pair of RIS servers and Saved it.
4.Didn't enable it now.
5.Hovered to condition and added a condition with Agent ID\DNIS\Extension\Network ID.
6. Went back to settings, enabled it and  saved.
7.checked the conditions, it should not be empty. Tried 10+ times, same result.</t>
  </si>
  <si>
    <t xml:space="preserve">F32002
</t>
  </si>
  <si>
    <t xml:space="preserve">F32106
</t>
  </si>
  <si>
    <t>SVN file creation</t>
  </si>
  <si>
    <t>The SVN file is created by the DCUapp on the workstation is sent to the server.  The SVN file contains information on the work being preformed on the workstation.</t>
  </si>
  <si>
    <t>Client SVN file creation</t>
  </si>
  <si>
    <t>DPA client installed on workstation and user configured in DPA</t>
  </si>
  <si>
    <t>1. Login into the workstation using the provisioned users
2. Open Internet Explorer, wait 1 minute
3. Opent MS Word, wait 1 minute
4. Repeat steps 2 and 3 twice for a total of 3 times.
5. Open Windows Explorer and navigate to C:\Program Files (x86)\I360\DPA\Client (64 bit workstation) and C:\Program Files\I360\DPA\Client (32 bit workstation).
6. Sort based on Date Modified.</t>
  </si>
  <si>
    <t>1. You should see files that begin with the user's alias and end with the .svn extension.
2. The date on the file should be current.
3. You will notice that some .svn files will appear and disapear. This is normal as the files are being processed. As more work is preformed on the workstation, more .svn files will be created.</t>
  </si>
  <si>
    <t>SVN File sent during shutdown</t>
  </si>
  <si>
    <t>Verify that DPA is sending the file before going into shutting down</t>
  </si>
  <si>
    <t>Client SVN file sent to server before shutting down</t>
  </si>
  <si>
    <t>1. Login into the workstation using the provisioned users
2. Open Internet Explorer, wait 1 minute
3. Opent MS Word, wait 1 minute
4. Repeat steps 2 and 3 twice for a total of 3 times.
5. Go to Start&gt;Shutdown</t>
  </si>
  <si>
    <t>1. After pressing shutdown you will see a window and in that window it will say: 
"PCMon
…saving data"
2. After 15-30 minutes lauch Verint
3. Go to Tracking&gt;Adherence
4. For View select Employee Name
5. In the seach windown enter the &lt;Lastname, firstname&gt; of the test name and select users whent it appears
6. Person's name will appear in the Adherence window.  Click on the arrow next to the name to see the "Second - Desktop" line of adherence.
7. Verify that data stop tracking while the workstation was shutdown.</t>
  </si>
  <si>
    <t>DPA Rep &amp; Admin</t>
  </si>
  <si>
    <t>SVN File sent during sleep</t>
  </si>
  <si>
    <t>Verify that DPA is sending the file before going into sleep</t>
  </si>
  <si>
    <t>Client SVN file sent to server before sleep</t>
  </si>
  <si>
    <t>1. Login into the workstation using the provisioned users
2. Open Internet Explorer, wait 1 minute
3. Opent MS Word, wait 1 minute
4. Repeat steps 2 and 3 twice for a total of 3 times.
5. Go to Start&gt;Sleep</t>
  </si>
  <si>
    <t>1. After pressing shutdown you will see a window and in that window it will say: 
"PCMon
…saving data"
2. After 15-30 minutes lauch Verint
3. Go to Tracking&gt;Adherence
4. For View select Employee Name
5. In the seach windown enter the &lt;Lastname, firstname&gt; of the test name and select users whent it appears
6. Person's name will appear in the Adherence window.  Click on the arrow next to the name to see the "Second - Desktop" line of adherence.
7. Verify that data stop tracking while the workstation was hibernate.</t>
  </si>
  <si>
    <t>SVN File sent during hibernate</t>
  </si>
  <si>
    <t>Verify that DPA is sending the file before going into hibernate</t>
  </si>
  <si>
    <t>Client SVN file sent to server before hibernate</t>
  </si>
  <si>
    <t>1. Login into the workstation using the provisioned users
2. Open Internet Explorer, wait 1 minute
3. Opent MS Word, wait 1 minute
4. Repeat steps 2 and 3 twice for a total of 3 times.
5. Go to Start&gt;Hibernate</t>
  </si>
  <si>
    <t>SVN File sent during Lock Workstation</t>
  </si>
  <si>
    <t>Verify that DPA is sending the file before going into Lock</t>
  </si>
  <si>
    <t>Client SVN file sent to server before lock</t>
  </si>
  <si>
    <t>1. Login into the workstation using the provisioned users
2. Open Internet Explorer, wait 1 minute
3. Opent MS Word, wait 1 minute
4. Repeat steps 2 and 3 twice for a total of 3 times.
5. Go to Start&gt;Lock</t>
  </si>
  <si>
    <t>1. After pressing shutdown you will see a window and in that window it will say: 
"PCMon
…saving data"
2. After 15-30 minutes lauch Verint
3. Go to Tracking&gt;Adherence
4. For View select Employee Name
5. In the seach windown enter the &lt;Lastname, firstname&gt; of the test name and select users whent it appears
6. Person's name will appear in the Adherence window.  Click on the arrow next to the name to see the "Second - Desktop" line of adherence.
7. Verify that data stop tracking while the workstation was Lock.</t>
  </si>
  <si>
    <t>DPA- L1</t>
  </si>
  <si>
    <t>DPA- L2</t>
  </si>
  <si>
    <t>DPA- L3</t>
  </si>
  <si>
    <t>DPA- L4</t>
  </si>
  <si>
    <t>DPA- L5</t>
  </si>
  <si>
    <t>SR 4436726, QC 141234, ESR 4440210</t>
  </si>
  <si>
    <t>SR 4436726, QC 141234, ESR 4440211</t>
  </si>
  <si>
    <t>SR 4436726, QC 141234, ESR 4440212</t>
  </si>
  <si>
    <t>SR 4436726, QC 141234, ESR 4440213</t>
  </si>
  <si>
    <t>VERINT PLAYBACK INSTALL 11.1 (2.5)</t>
  </si>
  <si>
    <t>VERINT FORMDESIGNER INSTALL 11.1 (2.3)</t>
  </si>
  <si>
    <t>VERINT SCREEN CAPTURE INSTALL 11.1 (2.4)</t>
  </si>
  <si>
    <t>VERINT V11 AIM-ROD WITH CFN 11.1 (2.4)</t>
  </si>
  <si>
    <t>VERINT DPA INSTALL 11.1 (2.3)</t>
  </si>
  <si>
    <t>Lead Number</t>
  </si>
  <si>
    <t>Administrator</t>
  </si>
  <si>
    <t>Non _ CIPC</t>
  </si>
  <si>
    <t>Test Org B_Team 1</t>
  </si>
  <si>
    <t>OMI1</t>
  </si>
  <si>
    <t>WAWC63FN.agcy.system.test.statefarm.org</t>
  </si>
  <si>
    <t>OMF5</t>
  </si>
  <si>
    <t>WAWC63FQ.agcy.system.test.statefarm.org</t>
  </si>
  <si>
    <t>OMI2</t>
  </si>
  <si>
    <t>WAWC63FR.agcy.system.test.statefarm.org</t>
  </si>
  <si>
    <t>MISC</t>
  </si>
  <si>
    <t>Organization</t>
  </si>
  <si>
    <t>Recording RULE</t>
  </si>
  <si>
    <t xml:space="preserve">DID </t>
  </si>
  <si>
    <t>Roles</t>
  </si>
  <si>
    <t>Test ID</t>
  </si>
  <si>
    <t>CIPC</t>
  </si>
  <si>
    <t>Agent ID</t>
  </si>
  <si>
    <t>Mayank</t>
  </si>
  <si>
    <t>QM administrator</t>
  </si>
  <si>
    <t>User is able to delete the annotation.</t>
  </si>
  <si>
    <t>QM Administrator</t>
  </si>
  <si>
    <t>Ability to create a new form in form designer.</t>
  </si>
  <si>
    <t xml:space="preserve">1.Open the Impact 360 Form Designer icon on your desktop.
2..Enter your admin credentials and login.
3. Click on the "New form" button present on the leftmost corner of the form designer application.
4. Verify that on clicking on new form a pop up window should be displayed which should contain below fields:-
-"Start an empty form" radio button.
-"Based on templates" radio button.
-"Form name" text field.
-"Template name" text field which should be auto filled.
- Description" text field.
-"Form Type" dropdown.
- "Ok" and "Cancel" button.
5. Enter the form name.
6. Enter the description.
7. Select form type from the dropdown.
8. Click on "Ok" button.
9. Verify that the screen should contain a pane on the left side which should display the name of the form.
10. Right click on the form name present on the left side pane.
11. Click on "New section" and verify that on clicking a new section will be created below the form name.
12. Click on "New section" and verify that on right side pane field for new section should be displayed.
13.Enter the name of the section.
14. Select the desired scoring method from the "scoring method" dropdown.
15.Select the precision from the "Precision" dropdown.
16. Enter the baseline score in the "Baseline score" field.
17. Enter the minimum score  in the "Minimum score" field.
18. Select the desired view from the checkboxes present in the "view section"
19.Enter the instructions in the "Instructions" text field.
20. Right click on the section and verify below options should be displayed:-
-New Category
-Duplicate section
- Delete section.
21. Click on "New category" option.
22. Repeat steps 13-19 for category creation.
23.Right click on the Category and verify below options should be displayed:-
-New question
-Duplicate category.
- Delete category.
24. Click on new question and fill the details of the question.
25. After creating all the required sections, categories and question click on save form.
26. Verify that the form is getting displayed in the form list.
</t>
  </si>
  <si>
    <t>New form should be successfully created.</t>
  </si>
  <si>
    <t>Ability to publish a new form.</t>
  </si>
  <si>
    <t>1.Open the Impact 360 Form Designer icon on your desktop.
2..Enter your admin credentials and login.
3. Create a new form.
4. Verify that the created form is getting displayed in the form list.
5. Right click on the form name.
6. Hover the cursor on change status.
7.Click on Publish button.</t>
  </si>
  <si>
    <t>New form should be published successfully and should be displayed in assignment manager.</t>
  </si>
  <si>
    <t>Ability to navigate to assignment manager.</t>
  </si>
  <si>
    <t>1.Open the browser.
2. Launch impact 360 application.
3. E.Enter your admin credentials and login.
4. Hover the cursor on organization management tab.
5.Click on "Assignment manager" under interactions and analytics section.
6. Verify that assignment manager screen is getting displayed.</t>
  </si>
  <si>
    <t>User should be able to view the assignment manager after navigating.</t>
  </si>
  <si>
    <t>Ability to check the published form availability in entities tab of assignment manager</t>
  </si>
  <si>
    <t>1.Open the browser.
2. Launch impact 360 application.
3..Enter your admin credentials and login to the application.
4. Hover the cursor on organization management tab.
5.Click on "Assignment manager" under interactions and analytics section.
6. Verify that on the left side pane of the screen below tabs are getting displayed:-
-Groups
-Roles
-Entities.(By default Groups tab is selected)
7.Click on "Entities" tab.
8. Expand the "Quality monitoring for leaders" section by clicking on plus button from the left side pane of the screen.
9.Expand the "Forms" section.
10. Verify that the published form is getting displayed.</t>
  </si>
  <si>
    <t>The published form should be displayed in entities tab of assignment manager.</t>
  </si>
  <si>
    <t>Ability to assign Form through Entities tab</t>
  </si>
  <si>
    <t>1.Open the browser.
2. Launch impact 360 application.
3. .Enter your admin credentials and login.
4. Hover the cursor on organization management tab.
5.Click on "Assignment manager" under interactions and analytics section.
6. Verify that on the left side pane of the screen below tabs are getting displayed:-
-Groups
-Roles
-Entities.(By default Groups tab is selected)
7.Click on "Entities" tab.
8. Expand the "Quality monitoring for leaders" section by clicking on plus button from the left side pane of the screen.
9.Expand the "Forms" section.
10. Click on the form which you want to assign.
11. Check the checkboxes for the entities to whom you want to assign the published form.
12. Click on save button.</t>
  </si>
  <si>
    <t>The user should be able to assign the form through entities tab.</t>
  </si>
  <si>
    <t>Ability to assign the evaluation flags through Entities tab.</t>
  </si>
  <si>
    <t>1.Open the browser.
2. Launch impact 360 application.
3.Enter your admin credentials and login.
4. Hover the cursor on organization management tab.
5.Click on "Assignment manager" under interactions and analytics section.
6. Verify that on the left side pane of the screen below tabs are getting displayed:-
-Groups
-Roles
-Entities.(By default Groups tab is selected)
7.Click on "Entities" tab.
8. Expand the "Quality monitoring for leaders" section by clicking on plus button from the left side pane of the screen.
9.Expand the "Evaluations flags" section.
10. Click on the flags which you want to assign.
11. Check the checkboxes for the entities to whom you want to assign the evaluations flags.
12. Click on save button.</t>
  </si>
  <si>
    <t>The user should be able to assign the evaluation flags through entities tab.</t>
  </si>
  <si>
    <t>Ability to assign report through entities tab.</t>
  </si>
  <si>
    <t>1.Open the browser.
2. Launch impact 360 application.
3. Enter your admin credentials and login.
4. Hover the cursor on organization management tab.
5.Click on "Assignment manager" under interactions and analytics section.
6. Verify that on the left side pane of the screen below tabs are getting displayed:-
-Groups
-Roles
-Entities.(By default Groups tab is selected)
7.Click on "Entities" tab.
8. Expand the "Report" section by clicking on plus button from the left side pane of the screen.
9.Expand the Section according to the report.
10. Click on the Report which you want to assign.
11. Check the checkboxes for the entities to whom you want to assign the evaluations flags.
12. Click on save button.</t>
  </si>
  <si>
    <t>User should be able to assign the report through entities tab.</t>
  </si>
  <si>
    <t>QM Supervisor</t>
  </si>
  <si>
    <t>Ability to search the recent calls(60 minutes call)</t>
  </si>
  <si>
    <t>User should have access of Supervisor or QM Evaluator.
Note:we should have calls made in last 60 minutes</t>
  </si>
  <si>
    <t xml:space="preserve">1.Select Interactions from the Dashboard window
2.Select Quality Monitoring from the drop-down menu
3.Click on Search under Quality Monitoring in the Impact 360 Portal window
4.Make sure that Contacts check box is selected.
5.Expand advanced data section.
6. Scroll down and select "Near rear time contacts search" checkbox.
</t>
  </si>
  <si>
    <t>User should be able to apply the search criteria and should be able to search calls near rear time.</t>
  </si>
  <si>
    <t>All</t>
  </si>
  <si>
    <t>Ability to search the calls by call duration</t>
  </si>
  <si>
    <t>User should have access of Supervisor or QM Evaluator.</t>
  </si>
  <si>
    <r>
      <t>1.Select Interactions from the Dashboard window
2.Select Quality Monitoring from the drop-down menu
3.Click on Search under Quality Monitoring in the Impact 360 Portal window
4.</t>
    </r>
    <r>
      <rPr>
        <sz val="10"/>
        <rFont val="Arial"/>
        <family val="2"/>
      </rPr>
      <t>Make sure that Contacts check box is selected.</t>
    </r>
    <r>
      <rPr>
        <sz val="10"/>
        <color theme="1"/>
        <rFont val="Arial"/>
        <family val="2"/>
      </rPr>
      <t xml:space="preserve">
5.Go to contact data section
6.Go to duration field.
7.Enter minimum and maximum duration.
8. Click on execute search.
</t>
    </r>
  </si>
  <si>
    <t>User should be able to apply the search criteria according to the duration of the calls and the calls with selected duration should  be displayed in the search results.</t>
  </si>
  <si>
    <t>Ability to search the calls by "dialed to" number.</t>
  </si>
  <si>
    <t xml:space="preserve">1.Select Interactions from the Dashboard window
2.Select Quality Monitoring from the drop-down menu
3.Click on Search under Quality Monitoring in the Impact 360 Portal window
4.Make sure that Contacts check box is selected.
5.Go to contact data section
6.Enter the number of the person in the "dialed to" field.
7. Click on execute search.
</t>
  </si>
  <si>
    <t>User should be able to apply the criteria and calls of the "dialed to" number should be displayed  in the search results.</t>
  </si>
  <si>
    <t>Ability to search the calls by "dialed from" number.</t>
  </si>
  <si>
    <t xml:space="preserve">1.Select Interactions from the Dashboard window
2.Select Quality Monitoring from the drop-down menu
3.Click on Search under Quality Monitoring in the Impact 360 Portal window
4.Make sure that Contacts check box is selected.
5.Go to contact data section
6.Enter the number of the person in the "dialed from" field.
7. Click on execute search.
</t>
  </si>
  <si>
    <t>User should be able to apply the criteria and calls of the "dialed from" number should be displayed  in the search results in the search results.</t>
  </si>
  <si>
    <t>Ability to search the calls by "Wrap up time".</t>
  </si>
  <si>
    <t>User should have access of Supervisor or QM Evaluator.
Note: we should have calls for recording rule after call work button should be checked and their should be some time.</t>
  </si>
  <si>
    <t xml:space="preserve">1.Select Interactions from the Dashboard window
2.Select Quality Monitoring from the drop-down menu
3.Click on Search under Quality Monitoring in the Impact 360 Portal window
4.Make sure that Contacts check box is selected.
5.Go to Advance data section.
6. Go to "wrap up time" field.
7. Enter minimum and maximum wrap up time.
8. Click on execute search.
</t>
  </si>
  <si>
    <t>User should be able to apply the criteria and calls according to entered minimum and maximum wrap up time should be displayed  in the search results.</t>
  </si>
  <si>
    <t>User is able to search the calls according to the wrap up time entered.</t>
  </si>
  <si>
    <t>Ability to search the calls by "Total hold time".</t>
  </si>
  <si>
    <t>User should have access of Supervisor or QM Evaluator.
Calls should have hold in the call.</t>
  </si>
  <si>
    <t xml:space="preserve">1.Select Interactions from the Dashboard window
2.Select Quality Monitoring from the drop-down menu
3.Click on Search under Quality Monitoring in the Impact 360 Portal window
4.Make sure that Contacts check box is selected.
5.Go to Advance data section.
6. Go to "total hold time" field.
7. Enter minimum and maximum hold time.
8. Click on execute search.
</t>
  </si>
  <si>
    <t>User should be able to apply the criteria and calls according to entered minimum and maximum hold time should be displayed  in the search results.</t>
  </si>
  <si>
    <t>Ability to search the calls by "Number of transfers".</t>
  </si>
  <si>
    <t xml:space="preserve">1.Select Interactions from the Dashboard window
2.Select Quality Monitoring from the drop-down menu
3.Click on Search under Quality Monitoring in the Impact 360 Portal window
4.Make sure that Contacts check box is selected.
5.Go to Advance data section.
6. Go to "No. of transfers" field.
7. Enter minimum and maximum number of transfer.
8. Click on execute search.
</t>
  </si>
  <si>
    <t xml:space="preserve">User should be able to apply the criteria and calls according to entered minimum and maximum number of transfers should be displayed  in the search results.
</t>
  </si>
  <si>
    <t>Ability to search the calls by "Number of conference".</t>
  </si>
  <si>
    <t xml:space="preserve">1.Select Interactions from the Dashboard window
2.Select Quality Monitoring from the drop-down menu
3.Click on Search under Quality Monitoring in the Impact 360 Portal window
4.Make sure that Contacts check box is selected.
5.Go to Advance data section.
6. Go to "No. of conference" field.
7. Enter minimum and maximum number of transfer.
8. Click on execute search.
</t>
  </si>
  <si>
    <t xml:space="preserve">User should be able to apply the criteria and calls according to entered minimum and maximum number of conference should be displayed  in the search results.
</t>
  </si>
  <si>
    <t>Ability to search the calls by "Groups"</t>
  </si>
  <si>
    <t xml:space="preserve">1.Select Interactions from the Dashboard window
2.Select Quality Monitoring from the drop-down menu
3.Click on Search under Quality Monitoring in the Impact 360 Portal window
4.Make sure that Contacts check box is selected.
5.Go to Groups and agents section.
6. Expand the groups.
7. Select the desired group.
8. Click on add to selection list button.
9. Click on execute search.
</t>
  </si>
  <si>
    <t>User should be able to apply the criteria and calls according to selected group should be displayed  in the search results.</t>
  </si>
  <si>
    <t>Ability to search the calls by date range.</t>
  </si>
  <si>
    <t>1.Select Interactions from the Dashboard window
2.Select Quality Monitoring from the drop-down menu
3.Click on Search under Quality Monitoring in the Impact 360 Portal window
4.Make sure that Contacts check box is selected.
5.Go to date range section.
6.Select between these dates and time radio button.
7.Select "From" date and time.
8. Select "To" date and time.
9. Click on execute search button.</t>
  </si>
  <si>
    <t>User should be able to apply the criteria and calls according to "from" and "to" date and time should be displayed in the search results.</t>
  </si>
  <si>
    <t>Ability to search the calls by "Media component".</t>
  </si>
  <si>
    <t>1.Select Interactions from the Dashboard window
2.Select Quality Monitoring from the drop-down menu
3.Click on Search under Quality Monitoring in the Impact 360 Portal window
4.Make sure that Contacts check box is selected.
5.Go to Advance data section.
6. Click on media component drop down field.
7.Select "audio and screen only" or "audio only".
8. Click on execute search.</t>
  </si>
  <si>
    <t xml:space="preserve">User should be able to apply the criteria and calls according to selected media component should be displayed.
</t>
  </si>
  <si>
    <t>Ability to search the calls by "Contact id".</t>
  </si>
  <si>
    <t>1.Select Interactions from the Dashboard window
2.Select Quality Monitoring from the drop-down menu
3.Click on Search under Quality Monitoring in the Impact 360 Portal window
4.Make sure that Contacts check box is selected.
5.Go to Advance data section.
6. Enter the contact id in the contact id field.
7. Click on execute search.</t>
  </si>
  <si>
    <t xml:space="preserve">User should be able to apply the criteria and calls according to entered contact id should be displayed in the search results.
</t>
  </si>
  <si>
    <t>Ability to search the calls by "Router call key\day".</t>
  </si>
  <si>
    <t>1.Select Interactions from the Dashboard window
2.Select Quality Monitoring from the drop-down menu
3.Click on Search under Quality Monitoring in the Impact 360 Portal window
4.Make sure that Contacts check box is selected.
5.Go to contact data section.
6.Enter the router call key\day.
7. Click on execute search button.</t>
  </si>
  <si>
    <t xml:space="preserve">User should be able to apply the criteria and calls according to entered router call key\day should be displayed in search results.
</t>
  </si>
  <si>
    <t>Ability to search the calls by "Skill group number".</t>
  </si>
  <si>
    <t>1.Select Interactions from the Dashboard window
2.Select Quality Monitoring from the drop-down menu
3.Click on Search under Quality Monitoring in the Impact 360 Portal window
4.Make sure that Contacts check box is selected.
5.Go to contact data section.
6.Enter the skill group number.
7. Click on execute search button.</t>
  </si>
  <si>
    <t xml:space="preserve">User should be able to apply the criteria and calls according to entered skill group number should be displayed in search results.
</t>
  </si>
  <si>
    <t>Simprod3</t>
  </si>
  <si>
    <t>BIC05 -ZM - IS3/IS4</t>
  </si>
  <si>
    <t>WTWB08ZQ.opr.system.test.statefarm.org</t>
  </si>
  <si>
    <t>OH0D0E</t>
  </si>
  <si>
    <t>WTWDKFYM.opr.system.test.statefarm.org</t>
  </si>
  <si>
    <t>OH0D0F</t>
  </si>
  <si>
    <t>OH0D0G</t>
  </si>
  <si>
    <t>WTWDKFK5.opr.system.test.statefarm.org</t>
  </si>
  <si>
    <t>OH0D0H</t>
  </si>
  <si>
    <t>Current Recording Via Non Agency - Org Rule</t>
  </si>
  <si>
    <t>Test Org B_Team 2</t>
  </si>
  <si>
    <t>WTWDKFK2.opr.system.test.statefarm.org</t>
  </si>
  <si>
    <t>OH0D0I</t>
  </si>
  <si>
    <t>Non Agency:</t>
  </si>
  <si>
    <t xml:space="preserve">5 Digit  Transfer </t>
  </si>
  <si>
    <t xml:space="preserve">Current Recording Via IS3 Test Rule SG -2000 </t>
  </si>
  <si>
    <t xml:space="preserve">WFM Planner </t>
  </si>
  <si>
    <t>Agency:</t>
  </si>
  <si>
    <t>BIC03 - V3 - IS1/IS2 - Complex</t>
  </si>
  <si>
    <t>ADDED</t>
  </si>
  <si>
    <t>Call to Lead Number and route to a rep</t>
  </si>
  <si>
    <t xml:space="preserve">Ability to see whether the call  and screen is recording  </t>
  </si>
  <si>
    <t>Normal Call</t>
  </si>
  <si>
    <t>The phones should be on "Start on triggger" mode for recording</t>
  </si>
  <si>
    <t xml:space="preserve">Log in to SFCTI
Make a call from the PSTN to lead number
Ans the call on the SFCTI 
Disconnect the call.
</t>
  </si>
  <si>
    <t>Agent puts call on hold</t>
  </si>
  <si>
    <t>Ability to see whether the Screen records &amp; audio stops when call is on hold</t>
  </si>
  <si>
    <t>Hold Call</t>
  </si>
  <si>
    <t xml:space="preserve">Log in to SFCTI
Make a call from the PSTN to lead number
Ans the call on the SFCTI 
From SFCTI, click on hold button to put call on hold.
From SFCTI, click on resume button to resume the call.
Disconnect the call.
</t>
  </si>
  <si>
    <t>Call to Lead Number and route to a rep. A. cold transfers(SFCTI) to ACD line</t>
  </si>
  <si>
    <t>Cold Tranfer</t>
  </si>
  <si>
    <t xml:space="preserve">1.Call to lead number from PSTN.
2.REP A gets a call. Pick up on SFCTI. 
3.Talk for 1-2 min.
4.Cold transfer to Another agent from SFCTI by using DID number of Rep B.
5.Pick up call on Rep B's SFCTI.
5.Talk for 1-2 min.
6.Hang up call. </t>
  </si>
  <si>
    <t>Call to Lead Number and route to a rep. A.Rep A consults Rep B.. Hangs the call go back to Customer</t>
  </si>
  <si>
    <t>Consult</t>
  </si>
  <si>
    <t xml:space="preserve">Call From External Phone to Skill Group  of Rep A , Keep the call on hold and check whether it is recording </t>
  </si>
  <si>
    <t xml:space="preserve">Call From External Phone to Skill Group  of Rep A 
, Keep the call on hold and check whether it is recording </t>
  </si>
  <si>
    <t>Call From External phone to Skill group of Rep A and consult In Rep B and see whether it is recording .</t>
  </si>
  <si>
    <t>Call From External phone to Skill group of Rep A and
 consult In Rep B and see whether it is recording .</t>
  </si>
  <si>
    <t>Ability to conference call to TWO outbound customes</t>
  </si>
  <si>
    <t>Ability to see only the conference portion of the call has recorded.</t>
  </si>
  <si>
    <t>Conference</t>
  </si>
  <si>
    <t xml:space="preserve">The phones should be on "Start on triggger" mode for recording
Only KB116188 test Rule should be enabled. </t>
  </si>
  <si>
    <t xml:space="preserve">1.Place call from SFCTI to PSTN phone (can be cell or production desk phone) and state this is the first leg of the call.
2.Using SFCTI instigate a conference to another PSTN phone (can be cell or production desk phone) and state this is the second leg of the call.
3.Using SFCTI merge the three phones together and state all three phone on the call.
4.Locate the call in the replay app and verify the recording started when all three phones were merged.
</t>
  </si>
  <si>
    <t>1.The call shouldn't be recorded and show up in Verint app.</t>
  </si>
  <si>
    <t>Ability to capture conferences and consults during call recording (contact).</t>
  </si>
  <si>
    <t>Ability to capture conferences</t>
  </si>
  <si>
    <t>Phones should be configured to Start on Trigger</t>
  </si>
  <si>
    <t xml:space="preserve">1.Customer calls the skill group number.
2.Agent 1 receives the call and answers the call.
3.Agent 1 Calls the Agent 2 
4.Agent 2 answers the call and speaks to Agent 1 
5.Agent 1 conferences the Customer , Agent 1 and Agent 2.
6.Call is hanged
7.Go to Verint Interactions tab and click Quality tab.
8.Search for the call in Verint.
</t>
  </si>
  <si>
    <t>QM Evaluator, QM CCA</t>
  </si>
  <si>
    <t>Search for recorded contacts in Quality Monitoring</t>
  </si>
  <si>
    <t>Ability to search for calls by index data( No of Holds, No of Conferences, transfers, Wrap Up time, Hold Time, groups,Call duration, date range, Contact extension).
Test that a User can search for recorded contacts in Quality Monitoring</t>
  </si>
  <si>
    <t>Call Search</t>
  </si>
  <si>
    <t xml:space="preserve">Need to login with Test ID that has been assigned the QM Analyst role type
QM031, QM032, QM035, QM038, QM046 are prerequisite
</t>
  </si>
  <si>
    <t xml:space="preserve">1.Select Interactions from the Dashboard window
2.Select Quality Monitoring from the drop-down menu
3.Click on Search under Quality Monitoring in the Impact 360 Portal window
4.Enter search parameters(( No of Holds, No of Conferences, transfers, Wrap Up time, Hold Time, groups,Call duration, date range, Contact extension)
5.Click on Execute Search
</t>
  </si>
  <si>
    <t>1.Interactions is selected from the Dashboard
2.Quality Monitoring is displayed and selected from the drop-down menu
3.Search is displayed and selected from the Portal window through Quality Monitoring
4.Search parameters are displayed and can be defined
5.Search is executed and results are returned</t>
  </si>
  <si>
    <t>Search for recorded contacts in Contacts</t>
  </si>
  <si>
    <t>Ability to search for calls by index data( No of Holds, No of Conferences, transfers, Wrap Up time, Hold Time, groups,Call duration, date range, Contact extension).
Test that a User can search for recorded contacts in Contacts</t>
  </si>
  <si>
    <t>Need to login with Test ID that has been assigned the QM Analyst role type
Recorded ACD calls required
QM031, QM032, QM035, QM038, QM046 are prerequisite</t>
  </si>
  <si>
    <t>1.Select Interactions
2.Select Contacts from the drop-down menu
3.Click on Search under Contacts on the Impact 360 Portal window
4.Enter search parameters( No of Holds, No of Conferences, transfers, Wrap Up time, Hold Time, groups,Call duration, date range, Contact extension).
5.Click on Execute Search</t>
  </si>
  <si>
    <t>1.Interactions is selected from the Dashboard
2.Contacts is displayed and selected from the drop-down menu
3.Search is displayed and selected from the Portal window through Contacts
4.Search parameters are displayed and can be defined
5.Search is executed and results are returned</t>
  </si>
  <si>
    <t>Search for recorded contacts by Organization in Quality Monitoring</t>
  </si>
  <si>
    <t>Ability to search for calls by individual departments
Test that a User can search for a recorded contact in a particular Organization in Quality Monitoring</t>
  </si>
  <si>
    <t>Need to login with Test ID that has been assigned the QM Analyst role type
QM031, QM032, QM035, QM038, QM046 are prerequisite
Task Case ID QM050, QM051 or QM052,  and  are prerequisite tasks</t>
  </si>
  <si>
    <t>1.Select Interactions
2.Select Quality Monitoring from the drop-down menu
3.Click on Search under Quality Monitoring in the Impact 360 Portal window
4.Select organization name in Groups and Agents
5.Click on Execute Search</t>
  </si>
  <si>
    <t>1.Interactions is selected from the Dashboard
2.Quality Monitoring is displayed and selected from the drop-down menu
3.Search is displayed and selected from the Portal window through Quality Monitoring
4.The organization created in QM050 is displayed and selected
5.Search is executed and results are returned based on the organization selected</t>
  </si>
  <si>
    <t>Ability to search for calls by individual departments
Test that a User can search for a recorded contact in a particular Organization in Contacts</t>
  </si>
  <si>
    <t xml:space="preserve">Need to login with Test ID that has been assigned the QM Analyst role type
Recorded ACD calls required
- 2 reps built under different supervisors
- validate rep 1 supervisor only sees rep 1 calls
- validate rep 2 supervisor only sees rep 2 calls
</t>
  </si>
  <si>
    <t>1.Select Interactions
2.Select Contacts from the drop-down menu
3.Click on Search under Contacts in the Impact 360 Portal window
4.Select organization name in Groups and Agents
5.Click on Execute Search</t>
  </si>
  <si>
    <t>1.Interactions is selected from the Dashboard
2.Quality Monitoring is displayed and selected from the drop-down menu
3.Search is displayed and selected from the Portal window through Contacts
4.The organization created in QM050 is displayed and selected
5.Search is executed and results are returned based on the organization selected</t>
  </si>
  <si>
    <t>Search for recorded contacts based on custom data</t>
  </si>
  <si>
    <t>Ability to search for calls by call type
Test that a User can search for recorded contacts with custom data fields eg AIM UF1</t>
  </si>
  <si>
    <t>Custom Data</t>
  </si>
  <si>
    <r>
      <t xml:space="preserve">Need to login with Test ID that has been assigned the QM Analyst role type
- Privilege to the defined </t>
    </r>
    <r>
      <rPr>
        <b/>
        <sz val="10"/>
        <rFont val="Arial"/>
        <family val="2"/>
      </rPr>
      <t>Custom Data</t>
    </r>
    <r>
      <rPr>
        <sz val="10"/>
        <rFont val="Arial"/>
        <family val="2"/>
      </rPr>
      <t xml:space="preserve"> and/or </t>
    </r>
    <r>
      <rPr>
        <b/>
        <sz val="10"/>
        <rFont val="Arial"/>
        <family val="2"/>
      </rPr>
      <t>Conditional Custom Data</t>
    </r>
    <r>
      <rPr>
        <sz val="10"/>
        <rFont val="Arial"/>
        <family val="2"/>
      </rPr>
      <t xml:space="preserve"> fields
QM031, QM032, QM035, QM038, QM046 are prerequisite
Custom Data and/or Conditional Custom Data fields configured
</t>
    </r>
  </si>
  <si>
    <t xml:space="preserve">1.Select Interactions from the Dashboard window
2.Select Quality Monitoring from the drop-down menu
3.Click on Search under Quality Monitoring in the Impact 360 Portal window
4.Enter search parameters( the parameter should include information in the custom data or conditional custom data field(s) in the Contact Data section of the search window)
5.Click on Execute Search
</t>
  </si>
  <si>
    <t>1.Search results contain recorded contacts based on the Custom Data or Conditional Custom Data criteria</t>
  </si>
  <si>
    <t>View talk over of a recorded contact</t>
  </si>
  <si>
    <t>Ability to view talk over
Test that user can view the audio waveform information on the workspace page</t>
  </si>
  <si>
    <t>Audio Waveform</t>
  </si>
  <si>
    <t xml:space="preserve">1.Click on the contact Start Time link on the search results page
2.View Audio waveform on the workspace page for talk over (located on left side of workspace page in the Playback Window)
</t>
  </si>
  <si>
    <t>1.Start Time link selected
2.Audio waveform information displayed to view talk over</t>
  </si>
  <si>
    <t>Set default Call search parameter</t>
  </si>
  <si>
    <t>Ability to change the default call search parameter while searching the call</t>
  </si>
  <si>
    <t>Need to login with Test ID that has been assigned the QM Evaluator role type</t>
  </si>
  <si>
    <t xml:space="preserve">1.Select Interactions from the Dashboard window
2.Select Quality Monitoring from the drop-down menu
3.Click on Search under Quality Monitoring.
4.)Click on execute search.
5.)Click on Preferences on top right corner and on next page, select multiple fields randomly  from left columns(Available columns) by clicking on CTRL and move to right columns(Current Columns) by clicking on &gt;&gt; button in the middle of 2 columns.
6.)Click on OK button on top right corner and see that columns are available on call search page whatever were selected on earlier step 5.
</t>
  </si>
  <si>
    <t xml:space="preserve">1.Interactions selected from the Dashboard window
2.Quality Monitoring displayed and selected from drop-down menu
3.Search under Quality Monitoring clicked.
3.Preferences displayed and clicked on it to navigate to the Portal window
4.Multiple fields are selected from left columns and moved to right by clicking on &gt;&gt; button.
5.OK button displayed and selected
6.Selected columns on the step 4 should be desplayed here.
</t>
  </si>
  <si>
    <t>Record on demand</t>
  </si>
  <si>
    <t>Ability to activate Record on Demand Call Recording</t>
  </si>
  <si>
    <t>AIM/CFN</t>
  </si>
  <si>
    <r>
      <t xml:space="preserve">Network Login ID
Access to computer desktop
User ID created in the system and setup to record
</t>
    </r>
    <r>
      <rPr>
        <b/>
        <sz val="10"/>
        <rFont val="Arial"/>
        <family val="2"/>
      </rPr>
      <t>Agent Initiated Monitoring</t>
    </r>
    <r>
      <rPr>
        <sz val="10"/>
        <rFont val="Arial"/>
        <family val="2"/>
      </rPr>
      <t xml:space="preserve"> </t>
    </r>
    <r>
      <rPr>
        <b/>
        <sz val="10"/>
        <rFont val="Arial"/>
        <family val="2"/>
      </rPr>
      <t>(AIM)</t>
    </r>
    <r>
      <rPr>
        <sz val="10"/>
        <rFont val="Arial"/>
        <family val="2"/>
      </rPr>
      <t xml:space="preserve"> installed on the desktop</t>
    </r>
  </si>
  <si>
    <t xml:space="preserve">1.Right click on the AIM toolbar on the desktop
2.Click Start Monitoring (during a call)
</t>
  </si>
  <si>
    <t>1.AIM toolbar displayed on desktop
2.Start Monitoring displayed and selected on desktop</t>
  </si>
  <si>
    <t>Recorded segments</t>
  </si>
  <si>
    <t>Ability to allow Call Recording with Call Transfer/Conference.
Ability to call stitch (capture call transfers within the same recording/contact).Need for this may vary by contact center</t>
  </si>
  <si>
    <t>Call Segments</t>
  </si>
  <si>
    <t>1.Select Interactions
2.Select Contacts from the drop-down menu
3.Click on Search under Contacts on the Impact 360 Portal window
4.Enter search parameters( No of Holds, No of Conferences, transfers, Wrap Up time, Hold Time, groups,Call duration, date range, Contact extension).
5.Click on Execute Search
6.Two or Three calls appears based on number of conferences/tranfers.
7.Any of one call Start link is clicked.
8.On the top left hand corner, the segment number of the call appears.</t>
  </si>
  <si>
    <t>For call recording to occur at the transferred station, the recipient of the transferred call must be at a desktop that (1) has the recording software installed and running (2) is included in a recording rule (3) can be identified by channel, device, extension, Agent ID, etc.(4) can receive a transferred call (5) has AIM installed and recording is initiated at the desktop, depending on the telephone environment. Call Stiitching can be enabled through the use of, and tagging of, Contact IDs, Switch IDs, etc. 
The success of Call Stitching is dependent upon the telephone environment.</t>
  </si>
  <si>
    <t>1.Interactions selected.
2.Quality Monitoring and contacts are clicked.
3.Searched button clicked on QM or contacts.
4.Seached button clicked with necessary parameters( No of Holds, No of Conferences, transfers, Wrap Up time, Hold Time, groups,Call duration, date range, Contact extension).
5.Click on Execute Search
6.User would see two or three calls based on number of tranfers/conferences.
7.Any of one call Start link should be clicked.
8.On the top left hand corner, the segment number of the call should appear(Segment1, Segment2 etc).</t>
  </si>
  <si>
    <t>Search for recorded contact</t>
  </si>
  <si>
    <t>DID vs. ACD
Test that a User can search for recorded contacts</t>
  </si>
  <si>
    <t>Search calls</t>
  </si>
  <si>
    <t xml:space="preserve">Need to login with Test ID that has been assigned the QM Analyst role type
Recorded ACD calls required
</t>
  </si>
  <si>
    <t>1.Select Interactions
2.Select Contacts from the drop-down menu
3.Click on Search under Contacts on the Impact 360 Portal window
4.Select the appropriate search parameters (Agent, extension, DNIS, ANI, etc) under the Contact Data section
5.Click on Execute Search</t>
  </si>
  <si>
    <t>DID vs. ACD
Verify whether the non ACD outbound calls are recorded manually with AIM
Test that a user can search for outbound calls</t>
  </si>
  <si>
    <t xml:space="preserve">Need to login with Test ID that has been assigned the QM Analyst role type
Recorded ACD calls required
</t>
  </si>
  <si>
    <t>1.Select Interactions
2.Select Contacts from the drop-down menu
3.Click on Search under Contacts on the Impact 360 Portal window
4.Select Outbound in the Direction field under the Contact Data section
5.Click on Execute Search</t>
  </si>
  <si>
    <t>DID vs. ACD
Verify whether ACD calls  are recorded and DID calls are not recorded.
Test that a user can search for recorded contacts</t>
  </si>
  <si>
    <t>1.Interactions is selected from the Dashboard
2.Contacts is displayed and selected from the drop-down menu
3.Search is displayed and selected from the Portal window through Contacts
4.Search parameters are displayed and can be defined
5.Search is executed and results are returned
6.Recorded ACD calls show up. DID calls dont get recorded.</t>
  </si>
  <si>
    <t>Ability to record the calls with 10 digit plan</t>
  </si>
  <si>
    <t>Ability to record the incoming calls with 10 digit plan from PSTN</t>
  </si>
  <si>
    <t>Call Recording</t>
  </si>
  <si>
    <t>1.Customer calls the 10 digit skill group number from the PSTN/Mobile phone.
2.Agent receives the call and answers the call.
3.Go to Verint Interactions tab and click Quality tab.
4.Search for the call in Verint</t>
  </si>
  <si>
    <t>Ability to record the incoming calls with 10 digit plan from DID/ACD line</t>
  </si>
  <si>
    <t>Call Flow</t>
  </si>
  <si>
    <t>1.Agent 1 calls the 10 digit skill group number from the DID/ACD line
2.Agent 2 receives the call and answers the call.
3.Go to Verint Interactions tab and click Quality tab.
4.Search for the call in Verint</t>
  </si>
  <si>
    <t>Ability to record the calls with 11 digit plan</t>
  </si>
  <si>
    <t>1.Customer calls the 11 digit skill group number from the PSTN/Mobile phone.
2.Agent receives the call and answers the call.
3.Go to Verint Interactions tab and click Quality tab.
4.Search for the call in Verint</t>
  </si>
  <si>
    <t>1.Agent 1 calls the 11 digit skill group number from the DID/ACD line
2.Agent 2 receives the call and answers the call.
3.Go to Verint Interactions tab and click Quality tab.
4.Search for the call in Verint</t>
  </si>
  <si>
    <r>
      <t xml:space="preserve">The ability to manage call evaluations is based on access privileges to the form(s) assigned in Assignment Manager; access to the agent, who's linked to the evaluation; access to the individual desktop folders </t>
    </r>
    <r>
      <rPr>
        <b/>
        <sz val="10"/>
        <color theme="4"/>
        <rFont val="Arial"/>
        <family val="2"/>
      </rPr>
      <t xml:space="preserve">My Evaluations, Others Evaluations, </t>
    </r>
    <r>
      <rPr>
        <sz val="10"/>
        <color theme="4"/>
        <rFont val="Arial"/>
        <family val="2"/>
      </rPr>
      <t xml:space="preserve">and </t>
    </r>
    <r>
      <rPr>
        <b/>
        <sz val="10"/>
        <color theme="4"/>
        <rFont val="Arial"/>
        <family val="2"/>
      </rPr>
      <t>All Evaluations</t>
    </r>
    <r>
      <rPr>
        <sz val="10"/>
        <color theme="4"/>
        <rFont val="Arial"/>
        <family val="2"/>
      </rPr>
      <t xml:space="preserve">; and the privileges </t>
    </r>
    <r>
      <rPr>
        <b/>
        <sz val="10"/>
        <color theme="4"/>
        <rFont val="Arial"/>
        <family val="2"/>
      </rPr>
      <t xml:space="preserve">Search for Evaluations Made by Leaders of my Group(s) </t>
    </r>
    <r>
      <rPr>
        <sz val="10"/>
        <color theme="4"/>
        <rFont val="Arial"/>
        <family val="2"/>
      </rPr>
      <t xml:space="preserve">or </t>
    </r>
    <r>
      <rPr>
        <b/>
        <sz val="10"/>
        <color theme="4"/>
        <rFont val="Arial"/>
        <family val="2"/>
      </rPr>
      <t>Search for any Evaluator</t>
    </r>
    <r>
      <rPr>
        <sz val="10"/>
        <color theme="4"/>
        <rFont val="Arial"/>
        <family val="2"/>
      </rPr>
      <t xml:space="preserve">, or </t>
    </r>
    <r>
      <rPr>
        <b/>
        <sz val="10"/>
        <color theme="4"/>
        <rFont val="Arial"/>
        <family val="2"/>
      </rPr>
      <t>Search</t>
    </r>
    <r>
      <rPr>
        <sz val="10"/>
        <color theme="4"/>
        <rFont val="Arial"/>
        <family val="2"/>
      </rPr>
      <t xml:space="preserve"> for my own evaluations. Or, be associated to a role that contains these privileges.</t>
    </r>
  </si>
  <si>
    <t>Ability to associate Call Recording Index Information to Call Recording</t>
  </si>
  <si>
    <t>Ability to associate call recording information</t>
  </si>
  <si>
    <t>1.Customer calls the skill group number.
2.Agent receives the call and answers the call.
3.Go to Verint Interactions tab and click Quality tab.
4.Search for the call in Verint.
5.Look for Router Call key field in the search results corresponding to that call.</t>
  </si>
  <si>
    <t>Verify whether the search results has Router Call Key value.</t>
  </si>
  <si>
    <t>Ability to Encrypt Call Recording.</t>
  </si>
  <si>
    <t xml:space="preserve">1.Go to the Interactions home page.
2.Under the Contacts folder, search for a contact recorded on a date that was encrypted. 
3.Open the contact and play back the call over speakers/headphones. </t>
  </si>
  <si>
    <t>Verify whether the call is decrypted and played back in the Workspace page.
A lock icon appears indicating that the file is encrypted.
Note: This icon does not appear during phone playback.</t>
  </si>
  <si>
    <t>AIM tool is installed on the systems.</t>
  </si>
  <si>
    <t>Ability to initiate AIM recording for Inbound Skill calls on SFCTI</t>
  </si>
  <si>
    <t>Ability to initiate AIM recording for Inbound Skill calls</t>
  </si>
  <si>
    <t>1.Make a call to the Dialled number( Skill Group)
2.Rep receives the call on SFCTI
3.Look for  AIM icon in the system tray
4.Right click on the AIM icon 
5.Click on Start Monitoring
6.Not the time of initiating the recording</t>
  </si>
  <si>
    <t>Verify Rep is able to record the call on Demand.
Verify whether the call recorded for the duration for which it was initiated in AIM.</t>
  </si>
  <si>
    <t>Ability to Stop AIM recording for Inbound Skill calls on SFCTI</t>
  </si>
  <si>
    <t>Ability to Stop AIM recording for Inbound Skill calls</t>
  </si>
  <si>
    <t>1.Make a call to the Dialled number
2.Rep receives the call on SFCTI
3.Look for  AIM icon in the system tray
4.Right click on the AIM icon 
5.Click on Start Monitoring
6.Not the time of initiating the recording
7.Right Click the AIM tool Click on Stop Recording</t>
  </si>
  <si>
    <t>Verify Rep is able to record the call on Demand.
Verify whether the call recorded for the duration for which it was initiated in AIM.
Verify Rep is able to stop the call ROD</t>
  </si>
  <si>
    <t>Ability to initiate AIM recording for Outbound  call through SFCTI</t>
  </si>
  <si>
    <t>Ability to initiate AIM recording for outbound calls</t>
  </si>
  <si>
    <t>1.Rep makes itself in Not ready status
2.Rep Opens the dial pad on SFCTI and dial the outbound number
3.Rep Looks for  AIM icon in the system tray
4.Right click on the AIM icon 
5.Click on Start Monitoring
6.Not the time of initiating the recording</t>
  </si>
  <si>
    <t>Ability to Stop AIM recording for outbound calls</t>
  </si>
  <si>
    <t>1.Rep makes itself in Not ready status
2.Rep Opens the dial pad on SFCTI and dial the outbound number
3.Rep Looks for  AIM icon in the system tray
4.Right click on the AIM icon 
5.Click on Start Monitoring
6.Not the time of initiating the recording
7.Right Click the AIM tool Click on Stop Recording</t>
  </si>
  <si>
    <t>Ability to initiate AIM recording for Outbound  call through DID</t>
  </si>
  <si>
    <t>1.Rep Picks the DID phone
2.Rep dials the number on DID
3.Rep Looks for  AIM icon in the system tray
4.Right click on the AIM icon 
5.Click on Start Monitoring
6.Not the time of initiating the recording</t>
  </si>
  <si>
    <t>1.Rep Picks the DID phone
2.Rep dials the number on DID
3.Rep Looks for  AIM icon in the system tray
4.Right click on the AIM icon 
5.Click on Start Monitoring
6.Not the time of initiating the recording
7.Right Click the AIM tool Click on Stop Recording</t>
  </si>
  <si>
    <t>Ability to initiate AIM recording for Inbound  call through DID</t>
  </si>
  <si>
    <t>Ability to initiate AIM recording for Inbound calls</t>
  </si>
  <si>
    <t>1.Make a call to the Dialled number( Skill Group)
2.Rep receives the call on DID
3.Look for  AIM icon in the system tray
4.Right click on the AIM icon 
5.Click on Start Monitoring
6.Not the time of initiating the recording</t>
  </si>
  <si>
    <t>Ability to Stop AIM recording for Inbound calls</t>
  </si>
  <si>
    <t>1.Make a call to the Dialled number
2.Rep receives the call on DID
3.Look for  AIM icon in the system tray
4.Right click on the AIM icon 
5.Login to AIM 
6.Click on Start Monitoring
7.Not the time of initiating the recording
8.Right Click the AIM tool Click on Stop Recording</t>
  </si>
  <si>
    <t>Ability to maintain annotations during ROD</t>
  </si>
  <si>
    <t>Ability to create annotations during ROD</t>
  </si>
  <si>
    <t>AIM/CFN Issuance should be installed in the workstation</t>
  </si>
  <si>
    <t xml:space="preserve">1.Right click on the AIM/CFN toolbar on the desktop
2.Click Start Monitoring (during a call)
3.Add annotations
4.Click on the OK button to save the annotation
</t>
  </si>
  <si>
    <t>1.User should right click on the AIM/CFN toolbar on the desktop
2.User should click Start Monitoring (during a call)
3.User should add annotations
4.User should click on the OK button to save the annotation
5.User should go to Impact360 and search calls under QM and playback the call.
6.User should also search call by searching with annotation field and also playback the same call.</t>
  </si>
  <si>
    <t xml:space="preserve">Limit the number of chars used in the annotation field to 32 chars. </t>
  </si>
  <si>
    <t>1.Right click on the AIM/CFN toolbar on the desktop
2.Click Start Monitoring (during a call)
3.Try to Add 33 chars in annotation field  present for AIM/CFN</t>
  </si>
  <si>
    <t>1.User should be able to  do Right click on the AIM/CFN toolbar on the desktop
2.User should be able to  do click Start Monitoring (during a call)
3.User should be able to add only 32 chars in annotation field for AIM/CFN.</t>
  </si>
  <si>
    <t xml:space="preserve"> Allow the use of special chars and commas.</t>
  </si>
  <si>
    <t>1.Right click on the AIM/CFN toolbar on the desktop
2.Click Start Monitoring (during a call)
3.Try to add special chars and commas in annotation field  present for AIM/CFN</t>
  </si>
  <si>
    <t>1.User should be able to  do Right click on the AIM/CFN toolbar on the desktop
2.User should be able to  do click Start Monitoring (during a call)
3.User should be able to add special chars and commas chars in annotation field for AIM/CFN.</t>
  </si>
  <si>
    <t>Validate if the AIM is Configured to talk to both Primary and Backup IS server</t>
  </si>
  <si>
    <t>AIM is configured for both Primary and Backup IS server</t>
  </si>
  <si>
    <t>1.AIM call is recorded with Primary IS server.
2.Shut off Primary IS server before/during call with the help of Technical analyst.
3.Call continues to record with Back up IS server.</t>
  </si>
  <si>
    <t>AIM continues to record even if an IS Server goes down.</t>
  </si>
  <si>
    <t>Recording Failover</t>
  </si>
  <si>
    <t>Validate a recording continues when a recorder fails and stops working.</t>
  </si>
  <si>
    <t>Failover recorder is configured.</t>
  </si>
  <si>
    <t>When the Primary IS server is down during call, make sure that call continues to record with Back Up IS server.
Make sure that calls should be able to playback and doesn't break when call recording shifts from primary to back up IS server.</t>
  </si>
  <si>
    <t>F32002
Business will confirm on two different fields "Number of holds" &amp; "Segment number of holds "</t>
  </si>
  <si>
    <t xml:space="preserve">Ability to maintain ROD recording status </t>
  </si>
  <si>
    <t>Ability to verify the ROD recording has started</t>
  </si>
  <si>
    <t>1.Customer dials the DID number of rep.
2.Rep answers the call through Hard Phone.
3.Rep Looks for  AIM/CFN icon in the system tray
4.Right click on the AIM/CFN icon 
5.Click on Start Monitoring
6.Rep clicks on Check recording Status.
7.Rep also hover the mouse pointer on AIM/CFN icon tray to get recording status.</t>
  </si>
  <si>
    <t>Ability to notify the agent of ROD recording failure</t>
  </si>
  <si>
    <t xml:space="preserve">AIM/CFN tool is installed on the systems,
Contact tech analyst to make integration service down and Connectivity to IS server failed
</t>
  </si>
  <si>
    <t>1.Customer dials the DID number of rep.
2.Rep answers the call through Hard Phone.
3.Rep Looks for  AIM/CFN icon in the system tray
4.Right click on the AIM/CFN icon 
5.Click on Start Monitoring
6.System gives automatic failure recording pop up message after each delta check at 3sec, 42sec, 90 sec, 135sec, 180 sec
7.Rep clicks on Check recording Status after 180 sec to get manual check recording status.</t>
  </si>
  <si>
    <t>Ability to maintain data on ROD contacts</t>
  </si>
  <si>
    <t>Ability to identify specific data elements for ROD recorded calls</t>
  </si>
  <si>
    <t>1.Select Interactions and click on Quality Monitoring.
2.Click on Search under Quality Monitoring.
3.Select the call search criteria and click on Execute search .
4.Click on Start time link for the call which are made for ROD validation.
5.Click on Contact Information and make sure required fields like AIM/CFN UF1, AIM/CFN Recording and other required fields.</t>
  </si>
  <si>
    <t>Technical Requirement</t>
  </si>
  <si>
    <t>Ability to make call to ONE outbound customer</t>
  </si>
  <si>
    <t>Ability to see the call has not recorded.</t>
  </si>
  <si>
    <t xml:space="preserve">1.Place call from SFCTI to PSTN phone (can be cell or production desk phone) and state this is the first leg of the call.
2.Locate the call in the replay app and verify the recording has not available in the app.
</t>
  </si>
  <si>
    <t>Normal Call with CIPC</t>
  </si>
  <si>
    <t>Hold Call with CIPC</t>
  </si>
  <si>
    <t>Cold Tranfer with CIPC</t>
  </si>
  <si>
    <t>Call to Lead Number and route to a rep. A. cold transfers(SFCTI) to DID line</t>
  </si>
  <si>
    <t>Consult with CIPC</t>
  </si>
  <si>
    <t>Conference with CIPC</t>
  </si>
  <si>
    <t>Call Search with CIPC</t>
  </si>
  <si>
    <t>Custom Data with CIPC</t>
  </si>
  <si>
    <t>Audio Waveform with CIPC</t>
  </si>
  <si>
    <t>AIM/CFN with CIPC</t>
  </si>
  <si>
    <t>Warm Tranfer</t>
  </si>
  <si>
    <t>Simulated Lead alert testing</t>
  </si>
  <si>
    <t>Simulated Lead alert call should not be recorded</t>
  </si>
  <si>
    <t>Lead Alert</t>
  </si>
  <si>
    <t>Call is NOT recorded.</t>
  </si>
  <si>
    <t>Simulated Lead alert call should not be recorded when dialed with normal PSTN call.</t>
  </si>
  <si>
    <t>calls made at the same time should be treated as separate calls according to contact id.</t>
  </si>
  <si>
    <t>calls made from K3 lab Agent's extension should not be recorded.</t>
  </si>
  <si>
    <t>calls conferenced from G2lab agent should not be recorded.</t>
  </si>
  <si>
    <t>1.Customer(PSTN) dials DID number of G2 lab agent.
2.G2 lab agent answers call on DID phone.
3.G2 lab agent clicks on conference and dial lead number of complex agent and routes the call to K3 lab agent.
4.K3 lab agent answers the call.
5.G2 lab agents clicks on merge button and 3 parties conference begins among Customer, G2 lab Agent &amp; K3 lab agent.</t>
  </si>
  <si>
    <t>1.Customer(PSTN) dials DID number of G2 lab agent.
2.G2 lab agent answers call on DID phone.
3.G2 lab agent clicks on conference and dial lead number of complex agent and routes the call to K3 lab agent.
4.K3 lab agent answers the call.
5.G2 lab agents clicks on murge button and 3 parties conference begins among Customer, G2 lab Agent &amp; K3 lab agent.</t>
  </si>
  <si>
    <t>ComplexAg Org Rule</t>
  </si>
  <si>
    <t>NonAg Skill Rule</t>
  </si>
  <si>
    <t>CoreAg Org Rule</t>
  </si>
  <si>
    <t>NonAg Org Rule</t>
  </si>
  <si>
    <t>TEST EXECUTION SUMMARY FOR NONAG SKILL RULE</t>
  </si>
  <si>
    <t>TEST EXECUTION SUMMARY NONAG ORG RULE</t>
  </si>
  <si>
    <t>User is able to search the calls according to the criteria entered.</t>
  </si>
  <si>
    <t xml:space="preserve">          </t>
  </si>
  <si>
    <t>BIC03 - V3 - IS1/IS2 - Core</t>
  </si>
  <si>
    <t>WAWC628J.agcy.system.test.statefarm.org</t>
  </si>
  <si>
    <t>OMFU</t>
  </si>
  <si>
    <t>WAWC628D.agcy.system.test.statefarm.org</t>
  </si>
  <si>
    <t>OMIL</t>
  </si>
  <si>
    <t>WAWC63BX.agcy.system.test.statefarm.org</t>
  </si>
  <si>
    <t>OMFT</t>
  </si>
  <si>
    <t>WTWB0816 .opr.system.test.statefarm.org</t>
  </si>
  <si>
    <t>0h075i</t>
  </si>
  <si>
    <t>DPA Admin</t>
  </si>
  <si>
    <t>User is able to select default setting on the appearance on the search page.</t>
  </si>
  <si>
    <t>Same as expected</t>
  </si>
  <si>
    <t>1.Select System Management from the Dashboard window
2.Select Settings under Enterprice Manager in the drop-down menu
3.Click once on Any recorder from left side.
4.Click on the Launch at the right bottom side.
5.Hover cursor on system management.
6.Click on Export.
7. Click on Export button on the lower right hand side of the screen.
8. Save the file on the desired location.</t>
  </si>
  <si>
    <t>QM01</t>
  </si>
  <si>
    <t>QM02</t>
  </si>
  <si>
    <t>QM03</t>
  </si>
  <si>
    <t xml:space="preserve">Need to login with Test ID that has been assigned the Administrator role type
Refer to create a role test case above is a prerequisite task
****CAUTION****DO NOT modify the role privileges of "default" roles that come standard with the software installation. Instead copy a default role to another role and then make your specific changes. </t>
  </si>
  <si>
    <t>1.Select User Management on the Dashboard window
2.Select Role Setup from the drop-down menu
3.Click once on the role created in Create a role test case.
4.Select the Edit Role button in the lower right-hand portion of window
5.Modify the role Privileges
6.Click on the Save button</t>
  </si>
  <si>
    <t>QM04</t>
  </si>
  <si>
    <t>QM05</t>
  </si>
  <si>
    <t>Need to login with Test ID that has been assigned the Administrator role type
Refer to create role test case above as  a prerequisite task</t>
  </si>
  <si>
    <t>QM06</t>
  </si>
  <si>
    <t xml:space="preserve">Need to login with Test ID that has been assigned the Administrator role type
Refer to create role test case above as  a prerequisite task
****CAUTION****DO NOT modify the role privileges of "default" roles that come standard with the software installation. Instead copy a default role to another role and then make your specific changes. </t>
  </si>
  <si>
    <t>1.Select User Management on the Dashboard window
2.Select Role Setup from the drop-down menu
3.Click once on the role created in create a role test case.
4.Select the Edit Role button in the lower right-hand portion of window
5.Remove the following role Privileges:
         Contacts - Download Contacts, Send Contacts as an
         Attachment
         Customer Xperience - Download Contacts, Send Contacts as
         an Attachment
         Quality Monitoring for Leaders - Download Contacts, Send
         Contacts as an Attachment
6.Click on the Save button</t>
  </si>
  <si>
    <t>QM07</t>
  </si>
  <si>
    <t>Need to login with Test ID that has been assigned the Administrator role type
Import file should be created with required users in specific Verint accepted formats.
Refer to create role test case above as  a prerequisite task</t>
  </si>
  <si>
    <t>QM08</t>
  </si>
  <si>
    <t>QM09</t>
  </si>
  <si>
    <t>Need to login with Test ID that has been assigned the Administrator role type
Refer to modify a filter and create a new filter test case  a prerequisite task</t>
  </si>
  <si>
    <t>QM10</t>
  </si>
  <si>
    <t>1.Select User Management from the Dashboard window
2.Select Access Rights from the drop-down menu
3.Click on the "up/down" arrows on the View field
4.Select All Current from the drop-down menu
5.Click on the View button at the bottom of the window
6.Click once on the employee name on the left side of the Access Rights window 
7.Click once on the employee name on the right side of the Access Rights window 
8.Click on the Edit Access Rights button in the lower right-hand corner of the window
9.Click on the box next to the role to assign to the user from the Role Name section (QM Analyst)  
10.Click on the Save button in the lower right-hand corner of the window</t>
  </si>
  <si>
    <t>QM11</t>
  </si>
  <si>
    <t xml:space="preserve">Need to login with Test ID that has been assigned the Administrator role type
Refer to create user,modify a filter and create a new filter test case  a prerequisite task
****CAUTION****DO NOT modify the role privileges of "default" roles that come standard with the software installation. Instead copy a default role to another role and then make your specific changes. </t>
  </si>
  <si>
    <t>QM12</t>
  </si>
  <si>
    <t>1.Select User Management on the Dashboard window
2.Select Role Setup from the drop-down menu
3.Click once on the role created in Create  role test case.
4.Select the Edit Role button in the lower right-hand portion of window
5.Modify the role Privileges
6.Click on the Save button</t>
  </si>
  <si>
    <t>QM13</t>
  </si>
  <si>
    <t>QM14</t>
  </si>
  <si>
    <t>Need to login with Test ID that has been assigned the Administrator role type
Refer to create user,modify user, modify a filter and create a new filter test case  a prerequisite task</t>
  </si>
  <si>
    <t>1.Select User Management for the Dashboard window
2.Select Access Rights from the drop-down menu
3.Click on the "up/down" arrows on the View field
4.Select All Current from the drop-down menu
5.Click on the View button at the bottom of the window
6.Click once on the employee name on the left side of the Access Rights window.
7.Click once on the employee name on the right side of the Access Rights window
8.Click on the Edit Access Rights
9.Click on the check box next to the Organization you created in QM050 in the Organization Scope section of the Access Rights window
10.Click on the Save button in the lower right-hand corner of the window</t>
  </si>
  <si>
    <t>QM15</t>
  </si>
  <si>
    <t xml:space="preserve">Need to login with Test ID that has been assigned the Administrator role type
Refer to view organization member and modify organization test case is a prerequisite </t>
  </si>
  <si>
    <t>1.Click on User Management from the Dashboard window
2.Select Access Rights from the drop-down menu
3.Click on the "up/down" arrows on the View field
4.Select All Current from the drop-down menu
5.Click on the View button at the bottom of the window
6.Click once on the employee name on the left side of the Access Rights window.
7.Click once on the employee name on the right side of the Access Rights window 
8.Click on the Edit Access Rights button in the lower right-hand corner of the window
9.Uncheck the box next to the Organization assigned to the user from the Organization Scope section
10.Click on the Save button in the lower right-hand corner of the window</t>
  </si>
  <si>
    <t>QM16</t>
  </si>
  <si>
    <t>1.Select User Management from the Dashboard window
2.Select Profiles from the drop-down menu
3.Click on the "up/down" arrows on the View field
4.Select All Current from the drop-down menu
5.Click on the View button at the bottom of the window
6.Click once on the employee name on the left side of the Access Rights window.
7.Click on the Delete button in the lower right-hand corner of the window
8.Click on OK in the popup window</t>
  </si>
  <si>
    <t>QM17</t>
  </si>
  <si>
    <t>Need to login with Test ID that has been assigned the Administrator role type
Create user and assign role test case is a prerequisite task
****CAUTION****DO NOT delete a "default" roles that come standard with the software installation</t>
  </si>
  <si>
    <t>QM18</t>
  </si>
  <si>
    <t>QM19</t>
  </si>
  <si>
    <t>QM20</t>
  </si>
  <si>
    <t>QM21</t>
  </si>
  <si>
    <t>QM22</t>
  </si>
  <si>
    <t>QM23</t>
  </si>
  <si>
    <t>QM24</t>
  </si>
  <si>
    <t>QM25</t>
  </si>
  <si>
    <t>QM26</t>
  </si>
  <si>
    <t>QM27</t>
  </si>
  <si>
    <t>QM28</t>
  </si>
  <si>
    <t>QM29</t>
  </si>
  <si>
    <t>QM30</t>
  </si>
  <si>
    <t>QM31</t>
  </si>
  <si>
    <t>QM32</t>
  </si>
  <si>
    <t>QM33</t>
  </si>
  <si>
    <t>QM34</t>
  </si>
  <si>
    <t>QM35</t>
  </si>
  <si>
    <t>QM36</t>
  </si>
  <si>
    <t>QM37</t>
  </si>
  <si>
    <t>QM38</t>
  </si>
  <si>
    <t>QM39</t>
  </si>
  <si>
    <t>QM40</t>
  </si>
  <si>
    <t>QM41</t>
  </si>
  <si>
    <t>QM42</t>
  </si>
  <si>
    <t>QM43</t>
  </si>
  <si>
    <t>QM44</t>
  </si>
  <si>
    <t>QM45</t>
  </si>
  <si>
    <t>QM46</t>
  </si>
  <si>
    <t>QM47</t>
  </si>
  <si>
    <t>QM48</t>
  </si>
  <si>
    <t>QM49</t>
  </si>
  <si>
    <t>QM50</t>
  </si>
  <si>
    <t>QM51</t>
  </si>
  <si>
    <t>QM52</t>
  </si>
  <si>
    <t>QM53</t>
  </si>
  <si>
    <t>QM54</t>
  </si>
  <si>
    <t>QM55</t>
  </si>
  <si>
    <t>QM56</t>
  </si>
  <si>
    <t>QM57</t>
  </si>
  <si>
    <t>QM58</t>
  </si>
  <si>
    <t>QM59</t>
  </si>
  <si>
    <t>QM60</t>
  </si>
  <si>
    <t>QM61</t>
  </si>
  <si>
    <t>QM62</t>
  </si>
  <si>
    <t>QM63</t>
  </si>
  <si>
    <t>QM64</t>
  </si>
  <si>
    <t>QM65</t>
  </si>
  <si>
    <t>Need to login with Test ID that has been assigned the QM Analyst role type
Recorded ACD calls required
Calling an agent, recording call, playback the call test cases. are prerequisite</t>
  </si>
  <si>
    <t>QM66</t>
  </si>
  <si>
    <t>Need to login with Test ID that has been assigned the Agent role type
Recorded ACD calls required.
Making a call, login to impact 360, search calls is a prerequisite task.</t>
  </si>
  <si>
    <t>QM67</t>
  </si>
  <si>
    <t>QM68</t>
  </si>
  <si>
    <t>Need to login with Test ID that has been assigned the QM Analyst role type
Recorded ACD calls
Published evaluation form
Evaluation form assigned to the QM Analyst role
Make a call to agent test case ia a pre requisite task.</t>
  </si>
  <si>
    <t>QM69</t>
  </si>
  <si>
    <t xml:space="preserve">Need to login with Test ID that has been assigned the QM Analyst role type
Recorded ACD calls
Published evaluation form
Evaluation form assigned to the QM Analyst role
</t>
  </si>
  <si>
    <t>QM70</t>
  </si>
  <si>
    <t>Need to login with Test ID that has been assigned the QM Analyst role type
Recorded ACD calls
Published evaluation form
Evaluation form assigned to the QM Analyst role
Making a call and evaluating a call is a prerequisite task</t>
  </si>
  <si>
    <t>QM71</t>
  </si>
  <si>
    <t>QM72</t>
  </si>
  <si>
    <t>Need to login with Test ID that has been assigned the QM Evaluator role type
Recorded ACD calls
Published evaluation form
Evaluation form assigned to the QM Analyst role
Making a call and evaluating a call is a prerequisite task</t>
  </si>
  <si>
    <t>QM73</t>
  </si>
  <si>
    <t>QM74</t>
  </si>
  <si>
    <t>QM75</t>
  </si>
  <si>
    <t>QM76</t>
  </si>
  <si>
    <t>QM77</t>
  </si>
  <si>
    <t>QM78</t>
  </si>
  <si>
    <t>QM79</t>
  </si>
  <si>
    <t>QM80</t>
  </si>
  <si>
    <t>QM81</t>
  </si>
  <si>
    <t>QM82</t>
  </si>
  <si>
    <t>QM83</t>
  </si>
  <si>
    <t>QM84</t>
  </si>
  <si>
    <t>QM85</t>
  </si>
  <si>
    <t>QM86</t>
  </si>
  <si>
    <t>QM87</t>
  </si>
  <si>
    <t>QM88</t>
  </si>
  <si>
    <t xml:space="preserve">Need to login with Test ID that has been assigned the QM Analyst role type
</t>
  </si>
  <si>
    <t>QM89</t>
  </si>
  <si>
    <t>Need to login with Test ID that has been assigned the QM Analyst role type
Generate report test case is a pre requisite.</t>
  </si>
  <si>
    <t>QM90</t>
  </si>
  <si>
    <t>Need to login with Test ID that has been assigned the QM Analyst role type
Data populated in the system
Adobe Acrobat Reader
Generate report test case is a pre requisite.</t>
  </si>
  <si>
    <t>QM91</t>
  </si>
  <si>
    <t>QM92</t>
  </si>
  <si>
    <t>Need to login with Test ID that has been assigned the QM Analyst role type
Logging in to impact 360 application with admin access is a pre requisite.</t>
  </si>
  <si>
    <t>QM93</t>
  </si>
  <si>
    <t>1.Click on Interactions on the Dashboard window
2.Select Quality Monitoring from the drop-down menu
3.Click on Reports from the Portal window
4.Click on the plus sign on Public Folder to expand the view
5.Open the report folder where that contains the report scheduled in Scheduling a report test case
6.Click once on the report you scheduled in Scheduling a report test case(status should state "Recurring")
7.Click on Actions
8.Select History from the drop-down menu
9.Click on Actions again
10.Select Reschedule from the drop-down menu
11.Go to Parameters
12.Change report filters
13.Click on Save Schedule in the lower right-hand corner of the Parameters window
14.Click on Schedule in the lower right-hand corner of the Instance title window</t>
  </si>
  <si>
    <t>QM94</t>
  </si>
  <si>
    <t>1.Select Interactions on the Dashboard window
2.Select Quality Monitoring from the drop-down menu
3.Click on Reports from the Portal window
4.Click on the plus sign on Public Folder to expand the view
5.Open the report folder where that contains the report scheduled in Scheduling a report test case
6.Click once on the report you scheduled in Scheduling a report test case. (status should state "Recurring")
7.Click on Actions
8.Select History from the drop-down menu
9.Click on Actions again
10.Select Reschedule from the drop-down menu
11.Click on Format
12.Select PDF from the Format Options drop-down menu (keep page range set to All)
13.Click on Schedule in the lower right-hand corner of the Instance title window</t>
  </si>
  <si>
    <t>QM95</t>
  </si>
  <si>
    <t>1.Select Interactions on the Dashboard window
2.Select Quality Monitoring from the drop-down menu
3.Click on Reports from the Portal window
4.Click on the plus sign on Public Folder to expand the view
5.Open the report folder where that contains the report scheduled in scheduling a report test case.
6.Click once on the report you scheduled in QM044 (status should state "Recurring")
7.Click on Actions
8.Select History from the drop-down menu
9.Click on Actions again
10.Select Reschedule from the drop-down menu
11.Select Destination
12.Select Email from the Destination drop-down menu
13.Type in a From and a To email address(same domain email address) and type the subject in the Subject Line
14.Click on Schedule in the lower right-hand corner of the Destination window</t>
  </si>
  <si>
    <t>QM96</t>
  </si>
  <si>
    <t>QM97</t>
  </si>
  <si>
    <t>QM98</t>
  </si>
  <si>
    <t xml:space="preserve">
Evaluation Form is Created</t>
  </si>
  <si>
    <t xml:space="preserve">
Evaluation Form is Created </t>
  </si>
  <si>
    <t xml:space="preserve">Need to login with Test ID that has been assigned the QM Analyst role type
Modify user, view organization and modify organization test case  are prerequisite tasks
</t>
  </si>
  <si>
    <t xml:space="preserve">Need to login with Test ID that has been assigned the QM Analyst role type
- Update Annotations privilege required under Contacts, Customer Xperience and Quality Monitoring for Leaders
Calling an agent, recording call, playback the call and evaluate call test cases. are prerequisite
</t>
  </si>
  <si>
    <t>Need to login with Test ID that has been assigned the QM Analyst role type
- Delete Annotations privilege required under Contacts, Customer Xperience and Quality Monitoring for Leaders
Recorded ACD calls required
Calling an agent, recording call, playback the call and evaluate call test cases. are prerequisite</t>
  </si>
  <si>
    <t xml:space="preserve">Need to login with Test ID that has been assigned the QM Analyst role type
</t>
  </si>
  <si>
    <t>Need to login with Test ID that has been assigned the QM Analyst role type
Create recording rule test case is a pre requisite task.</t>
  </si>
  <si>
    <t>Screen capture folder is not empty it contains all the required files.</t>
  </si>
  <si>
    <t>User is able to view .log filer for screen capture issuance and The installation was successful message is getting displayed at the bottom of the filed.</t>
  </si>
  <si>
    <t>User is able to login to impact 360 application and is able to search the call according to the search criteria entered and is able to playback the call and audio waveform is getting displayed while playing the call.</t>
  </si>
  <si>
    <t>User is able to view AIM tray file with telephone icon and the same file with telephone icon is present on right side on taskbar in show hidden icons.</t>
  </si>
  <si>
    <t>User is able to view the .log file for AIM issuance and the installation was successful message is getting displayed at the bottom of the file.</t>
  </si>
  <si>
    <t>User is able to start monitoring by clicking on start monitoring and is able to stop it by clicking on stop monitoring.</t>
  </si>
  <si>
    <t>User is able to search the call according to the number of holds entered in the search criteria.</t>
  </si>
  <si>
    <t>User is able to search the call according to the criteria entered.</t>
  </si>
  <si>
    <t>User is able to search the calls near rear time.</t>
  </si>
  <si>
    <t>User is able to search the calls according to the call duration.</t>
  </si>
  <si>
    <t>User is able to search the calls according to the dialed to number entered.</t>
  </si>
  <si>
    <t>User is able to search the calls according to dialed from number entered.</t>
  </si>
  <si>
    <t>User is able to search the calls according to the maximum and minimum hold time entered.</t>
  </si>
  <si>
    <t>User is able to search the calls according to the selected group.</t>
  </si>
  <si>
    <t>User is able to search the calls according to the date and time duration entered.</t>
  </si>
  <si>
    <t>User is able to search the calls according to the media component selected in the search criteria.</t>
  </si>
  <si>
    <t>User is able to search the calls by contact id.</t>
  </si>
  <si>
    <t>User is able to search the call according to the router call key/day.</t>
  </si>
  <si>
    <t>User is able to search the calls according to the skill group number.</t>
  </si>
  <si>
    <t>User is able to adjust the playback speed by playback speed slider bar.</t>
  </si>
  <si>
    <t>User is able to search the call and is able to evaluate the call.</t>
  </si>
  <si>
    <t>User is able to edit the evaluation.</t>
  </si>
  <si>
    <t>User is able to view the evaluations made by him.</t>
  </si>
  <si>
    <t>User is able to print/download the evaluatio.</t>
  </si>
  <si>
    <t>User is able to attach the downloaded evaluation in email.</t>
  </si>
  <si>
    <t>User is able to select the default form.</t>
  </si>
  <si>
    <t>User is able to search the call and evaluate it and flag and forward to agent.</t>
  </si>
  <si>
    <t>User is able to fill the evaluation and save it as a draft.</t>
  </si>
  <si>
    <t>User is able to delete the draft evaluation.</t>
  </si>
  <si>
    <t>Agent is getting email notification that his call has been evaluated.</t>
  </si>
  <si>
    <t>Supervisor is getting notification that his agent call has been evaluated.</t>
  </si>
  <si>
    <t>User is getting email notification that his agent call has been evaluated, the meial contains a link on clicking on which a login page is displayed after entering credentials user is getting navigated to the evaluated call.</t>
  </si>
  <si>
    <t>User is able to add and edit annotations.</t>
  </si>
  <si>
    <t>User is able to see the playback folder and it contains all the required files.</t>
  </si>
  <si>
    <t>User is able to open the .log file for playback issuance and the installation was successful messgae is getting displayed at the bottom of the file.</t>
  </si>
  <si>
    <t>User is able to login to Impact 360 application and is able to navigate to functionalities under QM.</t>
  </si>
  <si>
    <t>User is able to open the form designer folder and it contains all the required files.</t>
  </si>
  <si>
    <t>User is able to open .log file for form designer issuance and the installation was successful message is getting displayed at the bottom of the file.</t>
  </si>
  <si>
    <t>Tejas Patel</t>
  </si>
  <si>
    <t xml:space="preserve">The phones should be on "Start on triggger" mode for recording.
Agency Org Recording Rule &amp;
Block Outbound Rule should be enabled.
</t>
  </si>
  <si>
    <t>2 calls should be recorded.
The 1st call should contain entire call.
The 2nd call should contain only consult portion of the call.
Screen should NOT record.</t>
  </si>
  <si>
    <t xml:space="preserve">Need to login with Test ID that has been assigned the QM Analyst role type
</t>
  </si>
  <si>
    <t>Oubound call</t>
  </si>
  <si>
    <t>Outbound call</t>
  </si>
  <si>
    <t>TEST EXECUTION SUMMARY COMPLEX AG ORG RULE</t>
  </si>
  <si>
    <t>TEST EXECUTION SUMMARY FOR CORE AG ORG RULE</t>
  </si>
  <si>
    <t>Comment</t>
  </si>
  <si>
    <t xml:space="preserve">Make a call from the PSTN to lead number
Ans the call on the HP 
Disconnect the call.
</t>
  </si>
  <si>
    <t xml:space="preserve">Make a call from the PSTN to lead number
Ans the call on the HP 
From HP, click on hold button to put call on hold.
From HP, click on resume button to resume the call.
Disconnect the call.
</t>
  </si>
  <si>
    <t>Call to Lead Number and route to a rep. A. cold transfers(HP) to ACD line</t>
  </si>
  <si>
    <t xml:space="preserve">1.Call to lead number from PSTN.
2.REP A gets a call. Pick up on HP. 
3.Talk for 1-2 min.
4.Cold transfer to Another agent from HP by using individual agent extension tranfer number.
5.Talk for 1-2 min.
6.Hang up call. </t>
  </si>
  <si>
    <t>Outbound</t>
  </si>
  <si>
    <t xml:space="preserve">1.Place call from HP to PSTN phone (can be cell or production desk phone) and state this is the first leg of the call.
2.Using HP instigate a conference to another PSTN phone (can be cell or production desk phone) and state this is the second leg of the call.
3.Using HP merge the three phones together and state all three phone on the call.
4.Locate the call in the replay app and verify the recording started when all three phones were merged.
</t>
  </si>
  <si>
    <t>1.The call shouldn't be recorded and show up in Verint app.
Screen should NOT record.</t>
  </si>
  <si>
    <t>Need to login with Test ID that has been assigned the QM Analyst role type
Calls should have been made</t>
  </si>
  <si>
    <t>1.Interactions is selected from the Dashboard
2.Quality Monitoring is displayed and selected from the drop-down menu
3.Search is displayed and selected from the Portal window through Quality Monitoring
4.Search parameters are displayed and can be defined
5.Search is executed and results are returned
Screen should NOT record.</t>
  </si>
  <si>
    <t>1.Interactions is selected from the Dashboard
2.Contacts is displayed and selected from the drop-down menu
3.Search is displayed and selected from the Portal window through Contacts
4.Search parameters are displayed and can be defined
5.Search is executed and results are returned
Screen should NOT record.</t>
  </si>
  <si>
    <t>1.Interactions is selected from the Dashboard
2.Quality Monitoring is displayed and selected from the drop-down menu
3.Search is displayed and selected from the Portal window through Quality Monitoring
4.The organization created in QM050 is displayed and selected
5.Search is executed and results are returned based on the organization selected
Screen should NOT record.</t>
  </si>
  <si>
    <t>1.Interactions is selected from the Dashboard
2.Quality Monitoring is displayed and selected from the drop-down menu
3.Search is displayed and selected from the Portal window through Contacts
4.The organization created in QM050 is displayed and selected
5.Search is executed and results are returned based on the organization selected
Screen should NOT record.</t>
  </si>
  <si>
    <t>1.Start Time link selected
2.Audio waveform information displayed to view talk over
Screen should NOT record.</t>
  </si>
  <si>
    <t>1.Interactions selected from the Dashboard window
2.Quality Monitoring displayed and selected from drop-down menu
3.Search displayed and selected
4.Search parameters entered
5.Execute Search dsiplayed and selected
6.Start Time displayed and selected
7.Play button displayed and selected
8.Make Sure Audio should be heared and screen should be displayed during playback.
Screen should NOT record.</t>
  </si>
  <si>
    <t>Need to login with Test ID that has been assigned the QM Analyst role type</t>
  </si>
  <si>
    <t>outbound</t>
  </si>
  <si>
    <t xml:space="preserve">1.Place call from HP to PSTN phone (can be cell or production desk phone) and state this is the first leg of the call.
2.Locate the call in the replay app and verify the recording has not available in the app.
</t>
  </si>
  <si>
    <t>1. Call Hunt group number   from 'Simulated Lead Alert number' and answer with one of the phones in the hunt group
2. Check the call is NOT recorded</t>
  </si>
  <si>
    <r>
      <t xml:space="preserve">1. Call Hunt group number  </t>
    </r>
    <r>
      <rPr>
        <b/>
        <sz val="11"/>
        <color theme="1"/>
        <rFont val="Calibri"/>
        <family val="2"/>
        <scheme val="minor"/>
      </rPr>
      <t>from PSTN 1</t>
    </r>
    <r>
      <rPr>
        <sz val="10"/>
        <rFont val="Arial"/>
        <family val="2"/>
      </rPr>
      <t xml:space="preserve"> and answer with one of the phones in the hunt group. Do not disconnect the call.   - Call A
2. Call lead number  </t>
    </r>
    <r>
      <rPr>
        <b/>
        <sz val="11"/>
        <color theme="1"/>
        <rFont val="Calibri"/>
        <family val="2"/>
        <scheme val="minor"/>
      </rPr>
      <t xml:space="preserve">from 'Simulated lead alert' </t>
    </r>
    <r>
      <rPr>
        <sz val="10"/>
        <rFont val="Arial"/>
        <family val="2"/>
      </rPr>
      <t>and answer with one of the phones in the hunt group while Call A is in progress. - Call B. 
(note to make call B in span of less than 1 second)
3. Disconnect Call A and Call B.</t>
    </r>
  </si>
  <si>
    <r>
      <t xml:space="preserve">1. Call  Hunt group number  </t>
    </r>
    <r>
      <rPr>
        <b/>
        <sz val="11"/>
        <color theme="1"/>
        <rFont val="Calibri"/>
        <family val="2"/>
        <scheme val="minor"/>
      </rPr>
      <t xml:space="preserve">from 'Simulated lead alert' </t>
    </r>
    <r>
      <rPr>
        <sz val="10"/>
        <rFont val="Arial"/>
        <family val="2"/>
      </rPr>
      <t xml:space="preserve">and answer with one of the phones in the hunt group. Do not disconnect the call.   - Call A
2. Call  Hunt group number  </t>
    </r>
    <r>
      <rPr>
        <b/>
        <sz val="11"/>
        <color theme="1"/>
        <rFont val="Calibri"/>
        <family val="2"/>
        <scheme val="minor"/>
      </rPr>
      <t xml:space="preserve">from PSTN 1 </t>
    </r>
    <r>
      <rPr>
        <sz val="10"/>
        <rFont val="Arial"/>
        <family val="2"/>
      </rPr>
      <t>and answer with one of the phones in the hunt group- Call B. 
(note to make call B in span of less than 1 second)
3. Disconnect Call A and Call B.</t>
    </r>
  </si>
  <si>
    <t>Dual Contact ID</t>
  </si>
  <si>
    <t>1. Call  Hunt group number   from PSTN 1 and answer with one of the phones in the hunt group. Do not disconnect the call.   - Call A
2. Call  Hunt group number  from PSTN 2 and answer with one of the phones in the hunt group - Call B. 
(note to make call B in span of less than 1 second)
3. Disconnect Call A and Call B.</t>
  </si>
  <si>
    <t>1. Call lead number   from PSTN 2 and answer with one of the phones in the hunt group
2. Call lead number  from PSTN 1 and answer with one of the phones in the hunt group</t>
  </si>
  <si>
    <t>1. Call lead number   from one of the Agent extension and answer with one of the phones in the hunt group
2. Call lead number  from another Agent extension and answer with one of the phones in the hunt group</t>
  </si>
  <si>
    <t>1.Customer(PSTN) dials Lead number of G2 lab agent.
2.G2 lab agent answers call on HP ACD phone.
3.G2 lab agent clicks on conference and dial lead number of complex and routes the call to K3 lab agent.
4.K3 lab agent answers the call.
5.G2 lab agents clicks on murge button and 3 parties conference begins among Customer, G2 lab Agent &amp; K3 lab agent.</t>
  </si>
  <si>
    <t>1.Customer(PSTN) dials Lead number of G2 lab agent.
2.G2 lab agent answers call on HP ACD phone.
3.G2 lab agent clicks on conference and dial lead number of Core agent and routes the call to K3 lab agent.
4.K3 lab agent answers the call.
5.G2 lab agents clicks on murge button and 3 parties conference begins among Customer, G2 lab Agent &amp; K3 lab agent.</t>
  </si>
  <si>
    <t>Same as Expected</t>
  </si>
  <si>
    <t>QM Evaluator/QM CCA</t>
  </si>
  <si>
    <t>Not able to playback calls</t>
  </si>
  <si>
    <t>WTWCTWDV.opr.system.test.statefarm.org</t>
  </si>
  <si>
    <t>User is able to generate the report.</t>
  </si>
  <si>
    <t>User is able to export the report.</t>
  </si>
  <si>
    <t>User is able to print the report.</t>
  </si>
  <si>
    <t>User is able to schedule the report.</t>
  </si>
  <si>
    <t>User is able to schedule the reports.</t>
  </si>
  <si>
    <t>User is able to schedule the format of report as pdf.</t>
  </si>
  <si>
    <t>User is able to schedule the report and the report is getting sent to email.</t>
  </si>
  <si>
    <t>User is able to create a role.</t>
  </si>
  <si>
    <t>User is able to create new role from exisiting button.</t>
  </si>
  <si>
    <t>User is able to modify the role priveleges.</t>
  </si>
  <si>
    <t>User is able to create a new user.</t>
  </si>
  <si>
    <t>User is able to import the new user.</t>
  </si>
  <si>
    <t>User is able to import multiple new users.</t>
  </si>
  <si>
    <t>User is able to assign access to the user according to the role.</t>
  </si>
  <si>
    <t>User is able to see the user in the team in which he is assigned.</t>
  </si>
  <si>
    <t>User is able to modify the teams.</t>
  </si>
  <si>
    <t>User is able to modify the teams and is able to remove the users from the team.</t>
  </si>
  <si>
    <t>User is able to delete the user.</t>
  </si>
  <si>
    <t>User is able to delete the roles.</t>
  </si>
  <si>
    <t>Form designer issuance is installed in the system and user is able to login to the form designer.</t>
  </si>
  <si>
    <t>User is able to create a new version of the form.</t>
  </si>
  <si>
    <t>User is able to export the evaluation form.</t>
  </si>
  <si>
    <t>User is able to import the evaluation form in form designer.</t>
  </si>
  <si>
    <t>User is able to delete the form.</t>
  </si>
  <si>
    <t>User is able to create a new form.</t>
  </si>
  <si>
    <t>New form is getting published and is getting displayed in assignment manager.</t>
  </si>
  <si>
    <t>User is able to view the assignment manager.</t>
  </si>
  <si>
    <t>User is able to view the published form in entity tab of the asisgnment manager.</t>
  </si>
  <si>
    <t>User is able to assign the form through entities tab.</t>
  </si>
  <si>
    <t>User is able to assign the evaluation flags through entities tab</t>
  </si>
  <si>
    <t>User is able to assign the reports through entities tab.</t>
  </si>
  <si>
    <t>User is able to add annotation.</t>
  </si>
  <si>
    <t>User is able to generate reports according to the distribution options.</t>
  </si>
  <si>
    <t>User is able to export the recorder</t>
  </si>
  <si>
    <t>User is able to search the calls according to the minimum and maximum no. of calls entered in criteria.</t>
  </si>
  <si>
    <t>Skill Rule Testing CIPC</t>
  </si>
  <si>
    <t>Date &amp; Time</t>
  </si>
  <si>
    <t>Contact Id</t>
  </si>
  <si>
    <t>Org Rule Testing</t>
  </si>
  <si>
    <t>Nomal Call</t>
  </si>
  <si>
    <t>11/5/2015  11:29:09 AM</t>
  </si>
  <si>
    <t>9124760614460000881</t>
  </si>
  <si>
    <t>11/9/2015 12:42:38.0 PM</t>
  </si>
  <si>
    <t>9124795615410000881</t>
  </si>
  <si>
    <t>11/5/2015 11:38:30.2 AM</t>
  </si>
  <si>
    <t>9124760670700000881</t>
  </si>
  <si>
    <t>11/9/2015 12:27:17.9 PM</t>
  </si>
  <si>
    <t>9124795523490000881</t>
  </si>
  <si>
    <t>11/5/2015 11:53:50.7 AM
'11/5/2015 11:54:21.8 AM</t>
  </si>
  <si>
    <t>9124760762560000881
'9124760765910000881</t>
  </si>
  <si>
    <t>11/9/2015 12:59:44.4 PM
'11/9/2015 1:00:18.0 PM</t>
  </si>
  <si>
    <t>9124795717950000881
'9124795721420000881</t>
  </si>
  <si>
    <t>11/5/2015 11:47:07.6 AM
'11/5/2015 11:47:53.5 AM</t>
  </si>
  <si>
    <t>9124760722010000881
'9124760726890000881</t>
  </si>
  <si>
    <t xml:space="preserve">11/9/2015 12:54:49.0 PM
'11/9/2015 12:55:17.0 PM
</t>
  </si>
  <si>
    <t>9124795688700000881
'9124795691480000881</t>
  </si>
  <si>
    <t>11/5/2015 12:10:07.6 PM
11/5/2015 12:10:39.0 PM</t>
  </si>
  <si>
    <t>9124760860450000881
9124760863480000881</t>
  </si>
  <si>
    <t>11/5/2015 12:15:34.0 PM
11/5/2015 12:16:11.4 PM</t>
  </si>
  <si>
    <t>9124760893010000881
'9124760896360000881</t>
  </si>
  <si>
    <t>11/9/2015 1:04:18.0 PM
'11/9/2015 1:05:09.2 PM</t>
  </si>
  <si>
    <t>9124795745480000881
'9124795750470000881</t>
  </si>
  <si>
    <t>Didn't record</t>
  </si>
  <si>
    <t>AIM-CFN ACD</t>
  </si>
  <si>
    <t>11/5/2015 12:24:40.8 PM</t>
  </si>
  <si>
    <t>9124760947770000881</t>
  </si>
  <si>
    <t>11/12/2015 12:25:22.4 PM</t>
  </si>
  <si>
    <t>9124821429450000881</t>
  </si>
  <si>
    <t>AIM-CFN DID</t>
  </si>
  <si>
    <t>Can't do it as DID is not tagged with CIPC</t>
  </si>
  <si>
    <t>11/12/2015 12:22:13 PM</t>
  </si>
  <si>
    <t>9124821409850000881</t>
  </si>
  <si>
    <t>Skill Rule Testing HP</t>
  </si>
  <si>
    <t>11/6/2015 8:31:35.6 AM</t>
  </si>
  <si>
    <t>9124768189340000881</t>
  </si>
  <si>
    <t>11/6/2015 9:07:42.3 AM</t>
  </si>
  <si>
    <t>9124768406070000881</t>
  </si>
  <si>
    <t>11/6/2015 11:25:20.4 AM
11/6/2015 11:26:05.5 AM</t>
  </si>
  <si>
    <t>9124769231500000881
'9124769236140000881</t>
  </si>
  <si>
    <t>11/6/2015 11:18:12.4 AM
'11/6/2015 11:18:46.9 AM</t>
  </si>
  <si>
    <t>9124769189000000881
'9124769192440000881</t>
  </si>
  <si>
    <t>11/6/2015 11:32:20.2 AM
'11/6/2015 11:32:46.9 AM</t>
  </si>
  <si>
    <t>9124769273750000881
'9124769276230000881</t>
  </si>
  <si>
    <t>11/6/2015 11:38:25.6 AM
'11/6/2015 11:38:55.7 AM</t>
  </si>
  <si>
    <t>9124769309940000881
'9124769313000000881</t>
  </si>
  <si>
    <t>11/12/2015 12:10:37.0 PM</t>
  </si>
  <si>
    <t>9124821340880000881</t>
  </si>
  <si>
    <t>11/12/2015 12:03:15.3 PM</t>
  </si>
  <si>
    <t>9124821296180000881</t>
  </si>
  <si>
    <t>Non Agency</t>
  </si>
  <si>
    <t>Complex Agency</t>
  </si>
  <si>
    <t>11/13/2015 12:34:13.7 PM</t>
  </si>
  <si>
    <t>9124830125030000661</t>
  </si>
  <si>
    <t>11/13/2015 12:40:30.8 PM</t>
  </si>
  <si>
    <t>9124830162550000661</t>
  </si>
  <si>
    <t>Cannot do it.</t>
  </si>
  <si>
    <t>Out of Scope</t>
  </si>
  <si>
    <t>11/13/2015 2:45:35.0 PM
'11/13/2015 2:46:17.0 PM</t>
  </si>
  <si>
    <t>9124830192800000661
'9124830192800000661</t>
  </si>
  <si>
    <t>11/13/2015 2:51:05.2 PM
'11/13/2015 2:51:37.9 PM</t>
  </si>
  <si>
    <t>9124830226140000661
'9124830226140000661</t>
  </si>
  <si>
    <t>11/13/2015 3:06:15.2 PM
'11/13/2015 3:06:39.8 PM</t>
  </si>
  <si>
    <t>9124830317190000661
'9124830317190000661</t>
  </si>
  <si>
    <t>Didn't Record</t>
  </si>
  <si>
    <t>Core Agency</t>
  </si>
  <si>
    <t>11/17/2015 2:16:37.7 PM</t>
  </si>
  <si>
    <t>9124864579740000661</t>
  </si>
  <si>
    <t>11/17/2015 2:19:03.7 PM</t>
  </si>
  <si>
    <t>9124864594330000661</t>
  </si>
  <si>
    <t>Can't do it as after pressing conf, 1st agent is disconnecting.</t>
  </si>
  <si>
    <t>11/17/2015 2:39:25.7 PM
'11/17/2015 2:39:46.2 PM</t>
  </si>
  <si>
    <t>9124864716540000661
'9124864716540000661</t>
  </si>
  <si>
    <t>11/17/2015 2:26:01.6 PM
'11/17/2015 2:26:50.8 PM</t>
  </si>
  <si>
    <t>9124864636130000661
'9124864636130000661</t>
  </si>
  <si>
    <t>11/17/2015 2:43:26.5 PM
'11/17/2015 2:43:43.9 PM</t>
  </si>
  <si>
    <t>9124864740610000661
'9124864740610000661</t>
  </si>
  <si>
    <t>Lead Alert PSTN(Ritika's Phone)</t>
  </si>
  <si>
    <t>Dual Contact ID with 2 PSTN</t>
  </si>
  <si>
    <t>Dual Contact ID with 1 PSTN &amp; 1 Lead alert</t>
  </si>
  <si>
    <t>11/17/2015</t>
  </si>
  <si>
    <t>Acquisition module number is displaying the recorder number which has set up behind firewall.</t>
  </si>
  <si>
    <t>Core Agency for Dual Contact Id</t>
  </si>
  <si>
    <t>OMIK</t>
  </si>
  <si>
    <t>OMFS</t>
  </si>
  <si>
    <t>BH60</t>
  </si>
  <si>
    <t>WAWC63BJ.agcy.system.test.statefarm.org </t>
  </si>
  <si>
    <t>WAWC628H.agcy.system.test.statefarm.org</t>
  </si>
  <si>
    <t>Only 1 call recorded which made from PSTN</t>
  </si>
  <si>
    <t>11/18/2015 2:00:01.4 PM</t>
  </si>
  <si>
    <t>11/18/2015 1:57:37.4 PM</t>
  </si>
  <si>
    <t>Both Calls recorded with different contact id
'11/18/2015 2:13:20.2 PM
'11/18/2015 2:13:20.2 PM
2nd Call
'11/18/2015 2:19:09.1 PM
'11/18/2015 2:19:09.1 PM</t>
  </si>
  <si>
    <t>9124873199970000661
'9124873199980000661
2nd Call
'9124873234870000661
'9124873234860000661</t>
  </si>
  <si>
    <t>Skill Rule with Tranfer # 
10091320008</t>
  </si>
  <si>
    <t>Cold Transfer</t>
  </si>
  <si>
    <t>11/20/2015 11:49:00.0 AM
'11/20/2015 11:49:42.9 AM</t>
  </si>
  <si>
    <t>9124890333800000881
'9124890337840000881</t>
  </si>
  <si>
    <t>11/20/2015 11:57:35.2 AM
'11/20/2015 11:58:18.4 AM</t>
  </si>
  <si>
    <t>9124890385160000881
'9124890389380000881</t>
  </si>
  <si>
    <t>Can't do it. Call is disconnecting.</t>
  </si>
  <si>
    <t>11/20/2015 12:04:17.9 PM
'11/20/2015 12:04:49.4 PM</t>
  </si>
  <si>
    <t>9124890425390000881
'9124890428620000881</t>
  </si>
  <si>
    <t>From Hard Phone to Hard Phone</t>
  </si>
  <si>
    <t>From CIPC to Hard Phone</t>
  </si>
  <si>
    <t>11/20/2015 12:11:02.4 PM
'11/20/2015 12:11:34.7 PM</t>
  </si>
  <si>
    <t>9124890465930000881
'9124890469260000881</t>
  </si>
  <si>
    <t>11/20/2015 12:14:16.8 PM
'11/20/2015 12:14:44.9 PM</t>
  </si>
  <si>
    <t>9124890485200000881
'9124890488070000881</t>
  </si>
  <si>
    <t>11/20/2015 12:17:08.3 PM
'11/20/2015 12:18:00.4 PM</t>
  </si>
  <si>
    <t>9124890502560000881
'9124890507730000881</t>
  </si>
  <si>
    <t xml:space="preserve">1.Select intereaction 
2.Select quality monitoring under interactions
3.Select  Search under Quality monitoring
4.Give thesearch criteria of searching rear time calls i.e calls made within 60 mins
5.Select the call which should be evaluated under contacts
6.Select a form from the drop down and evaluate the evaluation form based on the quality of the call 
7.select  submit icon on the top tool bar and submit the form 
8.select the flag icon and select forward to agent flag 
</t>
  </si>
  <si>
    <t xml:space="preserve">1.Log in to SFCTI
2.Make a call from the PSTN to lead number
3.Ans the call on the SFCTI 
4.Disconnect the call.
</t>
  </si>
  <si>
    <t xml:space="preserve">1.Log in to SFCTI
2.Make a call from the PSTN to lead number
3.Ans the call on the SFCTI 
4.From SFCTI, click on hold button to put call on hold.
5.From SFCTI, click on resume button to resume the call.
6.Disconnect the call.
</t>
  </si>
  <si>
    <r>
      <t xml:space="preserve">Need to login with Test ID that has been assigned the QM Analyst role type
</t>
    </r>
    <r>
      <rPr>
        <sz val="10"/>
        <color rgb="FFFF0000"/>
        <rFont val="Arial"/>
        <family val="2"/>
      </rPr>
      <t xml:space="preserve">QM031, QM032, QM035, QM038, QM046 are prerequisite
</t>
    </r>
  </si>
  <si>
    <t xml:space="preserve">1.Select Interactions from the Dashboard window
2.Select Quality Monitoring from the drop-down menu
3.Click on Search under Quality Monitoring.
4.Click on execute search.
5.Click on Preferences on top right corner and on next page, select multiple fields randomly  from left columns(Available columns) by clicking on CTRL and move to right columns(Current Columns) by clicking on &gt;&gt; button in the middle of 2 columns.
6.)Click on OK button on top right corner and see that columns are available on call search page whatever were selected on earlier step 5.
</t>
  </si>
  <si>
    <t xml:space="preserve">1.Interactions selected from the Dashboard window
2.Quality Monitoring displayed and selected from drop-down menu
3.Search under Quality Monitoring clicked.
3.Preferences displayed and clicked on it to navigate to the Portal window
4.Multiple fields are selected from left columns and moved to right by clicking on &gt;&gt; button.
5.OK button displayed and selected
6.Selected columns on the step 4 should be displayed here.
</t>
  </si>
  <si>
    <t>1.System Management selected from the Dashboard window
2.Settings displayed and selected
3.Record Audio and Screen rules displayed and selected
4.Audio Recording Percentage defined
5.Schedule tab displayed and selected
6.Recording rule schedule is defined</t>
  </si>
  <si>
    <t>1. Verify whether the call is decrypted and played back in the Workspace page.
2. A lock icon appears indicating that the file is encrypted.
Note: This icon does not appear during phone playback.</t>
  </si>
  <si>
    <t>1.Rep makes itself in Not ready status
2.Rep Opens the dial pad on SFCTI and dial the outbound number
3.Rep Looks for  AIM icon in the system tray
4.Right click on the AIM icon 
5.Click on Start Monitoring
6.Note the time of initiating the recording</t>
  </si>
  <si>
    <t>1.Rep Picks the DID phone
2.Rep dials the number on DID
3.Rep Looks for  AIM icon in the system tray
4.Right click on the AIM icon 
5.Click on Start Monitoring
6.Note the time of initiating the recording</t>
  </si>
  <si>
    <t>1.Make a call to the Dialed number
2.Rep receives the call on DID
3.Look for  AIM icon in the system tray
4.Right click on the AIM icon 
5.Login to AIM 
6.Click on Start Monitoring
7.Not the time of initiating the recording
8.Right Click the AIM tool Click on Stop Recording</t>
  </si>
  <si>
    <t>1.Make a call to the Dialed number( Skill Group)
2.Rep receives the call on DID
3.Look for  AIM icon in the system tray
4.Right click on the AIM icon 
5.Click on Start Monitoring
6.Not the time of initiating the recording</t>
  </si>
  <si>
    <t>1.Logged into the application using Admin access
2.Selected Contacts under Search and replay contacts
3.Selected Prefreneces on top right hand corner 
4.Selected contacts and appearance on search page 
5.Selected Default setting on the Appearance on the search page .</t>
  </si>
  <si>
    <t xml:space="preserve">Call From External Phone to Skill Group  of Rep A 
Keep the call on hold and check whether it is recording </t>
  </si>
  <si>
    <t xml:space="preserve">v11.1SP1HFR8 </t>
  </si>
  <si>
    <t>UCCE10.x Testing</t>
  </si>
  <si>
    <r>
      <t xml:space="preserve"> One Call should be recording with audo &amp; screen.
Router call key and Skill group number should be populating with recorded calls.
Verify the below fields are populated with values as expected:
</t>
    </r>
    <r>
      <rPr>
        <b/>
        <sz val="10"/>
        <color theme="1"/>
        <rFont val="Arial"/>
        <family val="2"/>
      </rPr>
      <t xml:space="preserve">- Start Time </t>
    </r>
    <r>
      <rPr>
        <b/>
        <sz val="10"/>
        <color rgb="FFFF0000"/>
        <rFont val="Arial"/>
        <family val="2"/>
      </rPr>
      <t>Display time of call recording</t>
    </r>
    <r>
      <rPr>
        <b/>
        <sz val="10"/>
        <color theme="1"/>
        <rFont val="Arial"/>
        <family val="2"/>
      </rPr>
      <t xml:space="preserve">
- End Time </t>
    </r>
    <r>
      <rPr>
        <b/>
        <sz val="10"/>
        <color rgb="FFFF0000"/>
        <rFont val="Arial"/>
        <family val="2"/>
      </rPr>
      <t>Display end time of call</t>
    </r>
    <r>
      <rPr>
        <b/>
        <sz val="10"/>
        <color theme="1"/>
        <rFont val="Arial"/>
        <family val="2"/>
      </rPr>
      <t xml:space="preserve">
- Duration</t>
    </r>
    <r>
      <rPr>
        <b/>
        <sz val="10"/>
        <color rgb="FFFF0000"/>
        <rFont val="Arial"/>
        <family val="2"/>
      </rPr>
      <t xml:space="preserve"> Length of recording</t>
    </r>
    <r>
      <rPr>
        <b/>
        <sz val="10"/>
        <color theme="1"/>
        <rFont val="Arial"/>
        <family val="2"/>
      </rPr>
      <t xml:space="preserve">
- Play </t>
    </r>
    <r>
      <rPr>
        <b/>
        <sz val="10"/>
        <color rgb="FFFF0000"/>
        <rFont val="Arial"/>
        <family val="2"/>
      </rPr>
      <t xml:space="preserve"> Present, ability to play</t>
    </r>
    <r>
      <rPr>
        <b/>
        <sz val="10"/>
        <color theme="1"/>
        <rFont val="Arial"/>
        <family val="2"/>
      </rPr>
      <t xml:space="preserve">
- Agent </t>
    </r>
    <r>
      <rPr>
        <b/>
        <sz val="10"/>
        <color rgb="FFFF0000"/>
        <rFont val="Arial"/>
        <family val="2"/>
      </rPr>
      <t>Display reps name</t>
    </r>
    <r>
      <rPr>
        <b/>
        <sz val="10"/>
        <color theme="1"/>
        <rFont val="Arial"/>
        <family val="2"/>
      </rPr>
      <t xml:space="preserve">
- With Screen </t>
    </r>
    <r>
      <rPr>
        <b/>
        <sz val="10"/>
        <color rgb="FFFF0000"/>
        <rFont val="Arial"/>
        <family val="2"/>
      </rPr>
      <t>If recording rules requires screen, screen should be present</t>
    </r>
    <r>
      <rPr>
        <b/>
        <sz val="10"/>
        <color theme="1"/>
        <rFont val="Arial"/>
        <family val="2"/>
      </rPr>
      <t xml:space="preserve">
- Skill group number </t>
    </r>
    <r>
      <rPr>
        <b/>
        <sz val="10"/>
        <color rgb="FFFF0000"/>
        <rFont val="Arial"/>
        <family val="2"/>
      </rPr>
      <t>Skill group number is present</t>
    </r>
    <r>
      <rPr>
        <b/>
        <sz val="10"/>
        <color theme="1"/>
        <rFont val="Arial"/>
        <family val="2"/>
      </rPr>
      <t xml:space="preserve">
- Router call key </t>
    </r>
    <r>
      <rPr>
        <b/>
        <sz val="10"/>
        <color rgb="FFFF0000"/>
        <rFont val="Arial"/>
        <family val="2"/>
      </rPr>
      <t>Should Display</t>
    </r>
    <r>
      <rPr>
        <b/>
        <sz val="10"/>
        <color theme="1"/>
        <rFont val="Arial"/>
        <family val="2"/>
      </rPr>
      <t xml:space="preserve">
- Extension </t>
    </r>
    <r>
      <rPr>
        <b/>
        <sz val="10"/>
        <color rgb="FFFF0000"/>
        <rFont val="Arial"/>
        <family val="2"/>
      </rPr>
      <t>Display extension that is being recorded</t>
    </r>
    <r>
      <rPr>
        <b/>
        <sz val="10"/>
        <color theme="1"/>
        <rFont val="Arial"/>
        <family val="2"/>
      </rPr>
      <t xml:space="preserve">
- Dialed From (ANI) </t>
    </r>
    <r>
      <rPr>
        <b/>
        <sz val="10"/>
        <color rgb="FFFF0000"/>
        <rFont val="Arial"/>
        <family val="2"/>
      </rPr>
      <t>Display number dialed from</t>
    </r>
    <r>
      <rPr>
        <b/>
        <sz val="10"/>
        <color theme="1"/>
        <rFont val="Arial"/>
        <family val="2"/>
      </rPr>
      <t xml:space="preserve">
- Dialed To (DNIS) </t>
    </r>
    <r>
      <rPr>
        <b/>
        <sz val="10"/>
        <color rgb="FFFF0000"/>
        <rFont val="Arial"/>
        <family val="2"/>
      </rPr>
      <t>Display number dialed to</t>
    </r>
    <r>
      <rPr>
        <b/>
        <sz val="10"/>
        <color theme="1"/>
        <rFont val="Arial"/>
        <family val="2"/>
      </rPr>
      <t xml:space="preserve">
- Direction </t>
    </r>
    <r>
      <rPr>
        <b/>
        <sz val="10"/>
        <color rgb="FFFF0000"/>
        <rFont val="Arial"/>
        <family val="2"/>
      </rPr>
      <t>Should show incoming</t>
    </r>
    <r>
      <rPr>
        <b/>
        <sz val="10"/>
        <color theme="1"/>
        <rFont val="Arial"/>
        <family val="2"/>
      </rPr>
      <t xml:space="preserve">
- ContactID </t>
    </r>
    <r>
      <rPr>
        <b/>
        <sz val="10"/>
        <color rgb="FFFF0000"/>
        <rFont val="Arial"/>
        <family val="2"/>
      </rPr>
      <t>Should Display</t>
    </r>
    <r>
      <rPr>
        <b/>
        <sz val="10"/>
        <color theme="1"/>
        <rFont val="Arial"/>
        <family val="2"/>
      </rPr>
      <t xml:space="preserve">
- Contact Duration </t>
    </r>
    <r>
      <rPr>
        <b/>
        <sz val="10"/>
        <color rgb="FFFF0000"/>
        <rFont val="Arial"/>
        <family val="2"/>
      </rPr>
      <t>Should show duration of the call</t>
    </r>
    <r>
      <rPr>
        <b/>
        <sz val="10"/>
        <color theme="1"/>
        <rFont val="Arial"/>
        <family val="2"/>
      </rPr>
      <t xml:space="preserve">
- Acquisition Module </t>
    </r>
    <r>
      <rPr>
        <b/>
        <sz val="10"/>
        <color rgb="FFFF0000"/>
        <rFont val="Arial"/>
        <family val="2"/>
      </rPr>
      <t>Should show the module the audio was recording on</t>
    </r>
    <r>
      <rPr>
        <b/>
        <sz val="10"/>
        <color theme="1"/>
        <rFont val="Arial"/>
        <family val="2"/>
      </rPr>
      <t xml:space="preserve">
- Screen Acquistion Module </t>
    </r>
    <r>
      <rPr>
        <b/>
        <sz val="10"/>
        <color rgb="FFFF0000"/>
        <rFont val="Arial"/>
        <family val="2"/>
      </rPr>
      <t>Should show the module the screen was recording on</t>
    </r>
    <r>
      <rPr>
        <b/>
        <sz val="10"/>
        <color theme="1"/>
        <rFont val="Arial"/>
        <family val="2"/>
      </rPr>
      <t xml:space="preserve">
- Switch </t>
    </r>
    <r>
      <rPr>
        <b/>
        <sz val="10"/>
        <color rgb="FFFF0000"/>
        <rFont val="Arial"/>
        <family val="2"/>
      </rPr>
      <t>Show the data source of the phone</t>
    </r>
    <r>
      <rPr>
        <b/>
        <sz val="10"/>
        <color theme="1"/>
        <rFont val="Arial"/>
        <family val="2"/>
      </rPr>
      <t xml:space="preserve">
- PBX ID </t>
    </r>
    <r>
      <rPr>
        <b/>
        <sz val="10"/>
        <color rgb="FFFF0000"/>
        <rFont val="Arial"/>
        <family val="2"/>
      </rPr>
      <t>Id of the call manager (make sure value is present)</t>
    </r>
    <r>
      <rPr>
        <b/>
        <sz val="10"/>
        <color theme="1"/>
        <rFont val="Arial"/>
        <family val="2"/>
      </rPr>
      <t xml:space="preserve">
- Data </t>
    </r>
    <r>
      <rPr>
        <b/>
        <sz val="10"/>
        <color rgb="FFFF0000"/>
        <rFont val="Arial"/>
        <family val="2"/>
      </rPr>
      <t>Icon should be present</t>
    </r>
    <r>
      <rPr>
        <b/>
        <sz val="10"/>
        <color theme="1"/>
        <rFont val="Arial"/>
        <family val="2"/>
      </rPr>
      <t xml:space="preserve">
- Number of Holds </t>
    </r>
    <r>
      <rPr>
        <b/>
        <sz val="10"/>
        <color rgb="FFFF0000"/>
        <rFont val="Arial"/>
        <family val="2"/>
      </rPr>
      <t>Should display 0</t>
    </r>
    <r>
      <rPr>
        <b/>
        <sz val="10"/>
        <color theme="1"/>
        <rFont val="Arial"/>
        <family val="2"/>
      </rPr>
      <t xml:space="preserve">
- Total Hold Time </t>
    </r>
    <r>
      <rPr>
        <b/>
        <sz val="10"/>
        <color rgb="FFFF0000"/>
        <rFont val="Arial"/>
        <family val="2"/>
      </rPr>
      <t>Should display 0</t>
    </r>
    <r>
      <rPr>
        <b/>
        <sz val="10"/>
        <color theme="1"/>
        <rFont val="Arial"/>
        <family val="2"/>
      </rPr>
      <t xml:space="preserve">
- Number of Conferences </t>
    </r>
    <r>
      <rPr>
        <b/>
        <sz val="10"/>
        <color rgb="FFFF0000"/>
        <rFont val="Arial"/>
        <family val="2"/>
      </rPr>
      <t>Should display 0</t>
    </r>
    <r>
      <rPr>
        <b/>
        <sz val="10"/>
        <color theme="1"/>
        <rFont val="Arial"/>
        <family val="2"/>
      </rPr>
      <t xml:space="preserve">
- Number of Transfers </t>
    </r>
    <r>
      <rPr>
        <b/>
        <sz val="10"/>
        <color rgb="FFFF0000"/>
        <rFont val="Arial"/>
        <family val="2"/>
      </rPr>
      <t>Should display 0</t>
    </r>
    <r>
      <rPr>
        <b/>
        <sz val="10"/>
        <color theme="1"/>
        <rFont val="Arial"/>
        <family val="2"/>
      </rPr>
      <t xml:space="preserve">
- Segment Number of Holds </t>
    </r>
    <r>
      <rPr>
        <b/>
        <sz val="10"/>
        <color rgb="FFFF0000"/>
        <rFont val="Arial"/>
        <family val="2"/>
      </rPr>
      <t>Should display 0</t>
    </r>
    <r>
      <rPr>
        <b/>
        <sz val="10"/>
        <color theme="1"/>
        <rFont val="Arial"/>
        <family val="2"/>
      </rPr>
      <t xml:space="preserve">
- Channel </t>
    </r>
    <r>
      <rPr>
        <b/>
        <sz val="10"/>
        <color rgb="FFFF0000"/>
        <rFont val="Arial"/>
        <family val="2"/>
      </rPr>
      <t>Display Channel of call recording</t>
    </r>
    <r>
      <rPr>
        <b/>
        <sz val="10"/>
        <color theme="1"/>
        <rFont val="Arial"/>
        <family val="2"/>
      </rPr>
      <t xml:space="preserve">
- Wrap up Time </t>
    </r>
    <r>
      <rPr>
        <b/>
        <sz val="10"/>
        <color rgb="FFFF0000"/>
        <rFont val="Arial"/>
        <family val="2"/>
      </rPr>
      <t>Should display 0 unless other business requirements dicate otherwise</t>
    </r>
    <r>
      <rPr>
        <b/>
        <sz val="10"/>
        <color theme="1"/>
        <rFont val="Arial"/>
        <family val="2"/>
      </rPr>
      <t xml:space="preserve">
- Switch Call ID </t>
    </r>
    <r>
      <rPr>
        <b/>
        <sz val="10"/>
        <color rgb="FFFF0000"/>
        <rFont val="Arial"/>
        <family val="2"/>
      </rPr>
      <t>Display Value</t>
    </r>
    <r>
      <rPr>
        <b/>
        <sz val="10"/>
        <color theme="1"/>
        <rFont val="Arial"/>
        <family val="2"/>
      </rPr>
      <t xml:space="preserve">
- Local End Time </t>
    </r>
    <r>
      <rPr>
        <b/>
        <sz val="10"/>
        <color rgb="FFFF0000"/>
        <rFont val="Arial"/>
        <family val="2"/>
      </rPr>
      <t>Show local end time</t>
    </r>
    <r>
      <rPr>
        <b/>
        <sz val="10"/>
        <color theme="1"/>
        <rFont val="Arial"/>
        <family val="2"/>
      </rPr>
      <t xml:space="preserve">
- Local Start Time </t>
    </r>
    <r>
      <rPr>
        <b/>
        <sz val="10"/>
        <color rgb="FFFF0000"/>
        <rFont val="Arial"/>
        <family val="2"/>
      </rPr>
      <t>Show local start time</t>
    </r>
  </si>
  <si>
    <r>
      <t xml:space="preserve">Call should not be recording when kept on hold and it should be recording when resumed.
During hold, only audio of the call stops, the screen continues to record.
Verify the below fields are populated with values as expected:
</t>
    </r>
    <r>
      <rPr>
        <b/>
        <sz val="10"/>
        <color theme="1"/>
        <rFont val="Arial"/>
        <family val="2"/>
      </rPr>
      <t xml:space="preserve">- Start Time </t>
    </r>
    <r>
      <rPr>
        <b/>
        <sz val="10"/>
        <color rgb="FFFF0000"/>
        <rFont val="Arial"/>
        <family val="2"/>
      </rPr>
      <t>Display time of call recording</t>
    </r>
    <r>
      <rPr>
        <b/>
        <sz val="10"/>
        <color theme="1"/>
        <rFont val="Arial"/>
        <family val="2"/>
      </rPr>
      <t xml:space="preserve">
- End Time </t>
    </r>
    <r>
      <rPr>
        <b/>
        <sz val="10"/>
        <color rgb="FFFF0000"/>
        <rFont val="Arial"/>
        <family val="2"/>
      </rPr>
      <t>Display end time of call</t>
    </r>
    <r>
      <rPr>
        <b/>
        <sz val="10"/>
        <color theme="1"/>
        <rFont val="Arial"/>
        <family val="2"/>
      </rPr>
      <t xml:space="preserve">
- Duration</t>
    </r>
    <r>
      <rPr>
        <b/>
        <sz val="10"/>
        <color rgb="FFFF0000"/>
        <rFont val="Arial"/>
        <family val="2"/>
      </rPr>
      <t xml:space="preserve"> Length of recording</t>
    </r>
    <r>
      <rPr>
        <b/>
        <sz val="10"/>
        <color theme="1"/>
        <rFont val="Arial"/>
        <family val="2"/>
      </rPr>
      <t xml:space="preserve">
- Play </t>
    </r>
    <r>
      <rPr>
        <b/>
        <sz val="10"/>
        <color rgb="FFFF0000"/>
        <rFont val="Arial"/>
        <family val="2"/>
      </rPr>
      <t xml:space="preserve"> Present, ability to play</t>
    </r>
    <r>
      <rPr>
        <b/>
        <sz val="10"/>
        <color theme="1"/>
        <rFont val="Arial"/>
        <family val="2"/>
      </rPr>
      <t xml:space="preserve">
- Agent </t>
    </r>
    <r>
      <rPr>
        <b/>
        <sz val="10"/>
        <color rgb="FFFF0000"/>
        <rFont val="Arial"/>
        <family val="2"/>
      </rPr>
      <t>Display reps name</t>
    </r>
    <r>
      <rPr>
        <b/>
        <sz val="10"/>
        <color theme="1"/>
        <rFont val="Arial"/>
        <family val="2"/>
      </rPr>
      <t xml:space="preserve">
- With Screen </t>
    </r>
    <r>
      <rPr>
        <b/>
        <sz val="10"/>
        <color rgb="FFFF0000"/>
        <rFont val="Arial"/>
        <family val="2"/>
      </rPr>
      <t>If recording rules requires screen, screen should be present</t>
    </r>
    <r>
      <rPr>
        <b/>
        <sz val="10"/>
        <color theme="1"/>
        <rFont val="Arial"/>
        <family val="2"/>
      </rPr>
      <t xml:space="preserve">
- Skill group number </t>
    </r>
    <r>
      <rPr>
        <b/>
        <sz val="10"/>
        <color rgb="FFFF0000"/>
        <rFont val="Arial"/>
        <family val="2"/>
      </rPr>
      <t>Skill group number is present</t>
    </r>
    <r>
      <rPr>
        <b/>
        <sz val="10"/>
        <color theme="1"/>
        <rFont val="Arial"/>
        <family val="2"/>
      </rPr>
      <t xml:space="preserve">
- Router call key </t>
    </r>
    <r>
      <rPr>
        <b/>
        <sz val="10"/>
        <color rgb="FFFF0000"/>
        <rFont val="Arial"/>
        <family val="2"/>
      </rPr>
      <t>Should Display</t>
    </r>
    <r>
      <rPr>
        <b/>
        <sz val="10"/>
        <color theme="1"/>
        <rFont val="Arial"/>
        <family val="2"/>
      </rPr>
      <t xml:space="preserve">
- Extension </t>
    </r>
    <r>
      <rPr>
        <b/>
        <sz val="10"/>
        <color rgb="FFFF0000"/>
        <rFont val="Arial"/>
        <family val="2"/>
      </rPr>
      <t>Display extension that is being recorded</t>
    </r>
    <r>
      <rPr>
        <b/>
        <sz val="10"/>
        <color theme="1"/>
        <rFont val="Arial"/>
        <family val="2"/>
      </rPr>
      <t xml:space="preserve">
- Dialed From (ANI) </t>
    </r>
    <r>
      <rPr>
        <b/>
        <sz val="10"/>
        <color rgb="FFFF0000"/>
        <rFont val="Arial"/>
        <family val="2"/>
      </rPr>
      <t>Display number dialed from</t>
    </r>
    <r>
      <rPr>
        <b/>
        <sz val="10"/>
        <color theme="1"/>
        <rFont val="Arial"/>
        <family val="2"/>
      </rPr>
      <t xml:space="preserve">
- Dialed To (DNIS) </t>
    </r>
    <r>
      <rPr>
        <b/>
        <sz val="10"/>
        <color rgb="FFFF0000"/>
        <rFont val="Arial"/>
        <family val="2"/>
      </rPr>
      <t>Display number dialed to</t>
    </r>
    <r>
      <rPr>
        <b/>
        <sz val="10"/>
        <color theme="1"/>
        <rFont val="Arial"/>
        <family val="2"/>
      </rPr>
      <t xml:space="preserve">
- Direction </t>
    </r>
    <r>
      <rPr>
        <b/>
        <sz val="10"/>
        <color rgb="FFFF0000"/>
        <rFont val="Arial"/>
        <family val="2"/>
      </rPr>
      <t>Should show incoming</t>
    </r>
    <r>
      <rPr>
        <b/>
        <sz val="10"/>
        <color theme="1"/>
        <rFont val="Arial"/>
        <family val="2"/>
      </rPr>
      <t xml:space="preserve">
- ContactID </t>
    </r>
    <r>
      <rPr>
        <b/>
        <sz val="10"/>
        <color rgb="FFFF0000"/>
        <rFont val="Arial"/>
        <family val="2"/>
      </rPr>
      <t>Should Display</t>
    </r>
    <r>
      <rPr>
        <b/>
        <sz val="10"/>
        <color theme="1"/>
        <rFont val="Arial"/>
        <family val="2"/>
      </rPr>
      <t xml:space="preserve">
- Contact Duration </t>
    </r>
    <r>
      <rPr>
        <b/>
        <sz val="10"/>
        <color rgb="FFFF0000"/>
        <rFont val="Arial"/>
        <family val="2"/>
      </rPr>
      <t>Should show duration of the call</t>
    </r>
    <r>
      <rPr>
        <b/>
        <sz val="10"/>
        <color theme="1"/>
        <rFont val="Arial"/>
        <family val="2"/>
      </rPr>
      <t xml:space="preserve">
- Acquisition Module </t>
    </r>
    <r>
      <rPr>
        <b/>
        <sz val="10"/>
        <color rgb="FFFF0000"/>
        <rFont val="Arial"/>
        <family val="2"/>
      </rPr>
      <t>Should show the module the audio was recording on</t>
    </r>
    <r>
      <rPr>
        <b/>
        <sz val="10"/>
        <color theme="1"/>
        <rFont val="Arial"/>
        <family val="2"/>
      </rPr>
      <t xml:space="preserve">
- Screen Acquistion Module </t>
    </r>
    <r>
      <rPr>
        <b/>
        <sz val="10"/>
        <color rgb="FFFF0000"/>
        <rFont val="Arial"/>
        <family val="2"/>
      </rPr>
      <t>Should show the module the screen was recording on</t>
    </r>
    <r>
      <rPr>
        <b/>
        <sz val="10"/>
        <color theme="1"/>
        <rFont val="Arial"/>
        <family val="2"/>
      </rPr>
      <t xml:space="preserve">
- Switch </t>
    </r>
    <r>
      <rPr>
        <b/>
        <sz val="10"/>
        <color rgb="FFFF0000"/>
        <rFont val="Arial"/>
        <family val="2"/>
      </rPr>
      <t>Show the data source of the phone</t>
    </r>
    <r>
      <rPr>
        <b/>
        <sz val="10"/>
        <color theme="1"/>
        <rFont val="Arial"/>
        <family val="2"/>
      </rPr>
      <t xml:space="preserve">
- PBX ID </t>
    </r>
    <r>
      <rPr>
        <b/>
        <sz val="10"/>
        <color rgb="FFFF0000"/>
        <rFont val="Arial"/>
        <family val="2"/>
      </rPr>
      <t>Id of the call manager (make sure value is present)</t>
    </r>
    <r>
      <rPr>
        <b/>
        <sz val="10"/>
        <color theme="1"/>
        <rFont val="Arial"/>
        <family val="2"/>
      </rPr>
      <t xml:space="preserve">
- Data </t>
    </r>
    <r>
      <rPr>
        <b/>
        <sz val="10"/>
        <color rgb="FFFF0000"/>
        <rFont val="Arial"/>
        <family val="2"/>
      </rPr>
      <t>Icon should be present</t>
    </r>
    <r>
      <rPr>
        <b/>
        <sz val="10"/>
        <color theme="1"/>
        <rFont val="Arial"/>
        <family val="2"/>
      </rPr>
      <t xml:space="preserve">
- Number of Holds </t>
    </r>
    <r>
      <rPr>
        <b/>
        <sz val="10"/>
        <color rgb="FFFF0000"/>
        <rFont val="Arial"/>
        <family val="2"/>
      </rPr>
      <t>Should display 0</t>
    </r>
    <r>
      <rPr>
        <b/>
        <sz val="10"/>
        <color theme="1"/>
        <rFont val="Arial"/>
        <family val="2"/>
      </rPr>
      <t xml:space="preserve">
- Total Hold Time </t>
    </r>
    <r>
      <rPr>
        <b/>
        <sz val="10"/>
        <color rgb="FFFF0000"/>
        <rFont val="Arial"/>
        <family val="2"/>
      </rPr>
      <t>Should display 0</t>
    </r>
    <r>
      <rPr>
        <b/>
        <sz val="10"/>
        <color theme="1"/>
        <rFont val="Arial"/>
        <family val="2"/>
      </rPr>
      <t xml:space="preserve">
- Number of Conferences </t>
    </r>
    <r>
      <rPr>
        <b/>
        <sz val="10"/>
        <color rgb="FFFF0000"/>
        <rFont val="Arial"/>
        <family val="2"/>
      </rPr>
      <t>Should display 0</t>
    </r>
    <r>
      <rPr>
        <b/>
        <sz val="10"/>
        <color theme="1"/>
        <rFont val="Arial"/>
        <family val="2"/>
      </rPr>
      <t xml:space="preserve">
- Number of Transfers </t>
    </r>
    <r>
      <rPr>
        <b/>
        <sz val="10"/>
        <color rgb="FFFF0000"/>
        <rFont val="Arial"/>
        <family val="2"/>
      </rPr>
      <t>Should display 0</t>
    </r>
    <r>
      <rPr>
        <b/>
        <sz val="10"/>
        <color theme="1"/>
        <rFont val="Arial"/>
        <family val="2"/>
      </rPr>
      <t xml:space="preserve">
- Segment Number of Holds </t>
    </r>
    <r>
      <rPr>
        <b/>
        <sz val="10"/>
        <color rgb="FFFF0000"/>
        <rFont val="Arial"/>
        <family val="2"/>
      </rPr>
      <t>Should display 0</t>
    </r>
    <r>
      <rPr>
        <b/>
        <sz val="10"/>
        <color theme="1"/>
        <rFont val="Arial"/>
        <family val="2"/>
      </rPr>
      <t xml:space="preserve">
- Channel </t>
    </r>
    <r>
      <rPr>
        <b/>
        <sz val="10"/>
        <color rgb="FFFF0000"/>
        <rFont val="Arial"/>
        <family val="2"/>
      </rPr>
      <t>Display Channel of call recording</t>
    </r>
    <r>
      <rPr>
        <b/>
        <sz val="10"/>
        <color theme="1"/>
        <rFont val="Arial"/>
        <family val="2"/>
      </rPr>
      <t xml:space="preserve">
- Wrap up Time </t>
    </r>
    <r>
      <rPr>
        <b/>
        <sz val="10"/>
        <color rgb="FFFF0000"/>
        <rFont val="Arial"/>
        <family val="2"/>
      </rPr>
      <t>Should display 0 unless other business requirements dicate otherwise</t>
    </r>
    <r>
      <rPr>
        <b/>
        <sz val="10"/>
        <color theme="1"/>
        <rFont val="Arial"/>
        <family val="2"/>
      </rPr>
      <t xml:space="preserve">
- Switch Call ID </t>
    </r>
    <r>
      <rPr>
        <b/>
        <sz val="10"/>
        <color rgb="FFFF0000"/>
        <rFont val="Arial"/>
        <family val="2"/>
      </rPr>
      <t>Display Value</t>
    </r>
    <r>
      <rPr>
        <b/>
        <sz val="10"/>
        <color theme="1"/>
        <rFont val="Arial"/>
        <family val="2"/>
      </rPr>
      <t xml:space="preserve">
- Local End Time </t>
    </r>
    <r>
      <rPr>
        <b/>
        <sz val="10"/>
        <color rgb="FFFF0000"/>
        <rFont val="Arial"/>
        <family val="2"/>
      </rPr>
      <t>Show local end time</t>
    </r>
    <r>
      <rPr>
        <b/>
        <sz val="10"/>
        <color theme="1"/>
        <rFont val="Arial"/>
        <family val="2"/>
      </rPr>
      <t xml:space="preserve">
- Local Start Time </t>
    </r>
    <r>
      <rPr>
        <b/>
        <sz val="10"/>
        <color rgb="FFFF0000"/>
        <rFont val="Arial"/>
        <family val="2"/>
      </rPr>
      <t>Show local start time</t>
    </r>
  </si>
  <si>
    <r>
      <t xml:space="preserve">One Call should be recording.
During playback of the call, the audio stops for the duration call was on hold.
During playback of the call, the screen continues to record during call was on hold.
The audio starts playing when call resumes.
Verify the below fields are populated with values as expected:
</t>
    </r>
    <r>
      <rPr>
        <b/>
        <sz val="10"/>
        <color theme="1"/>
        <rFont val="Arial"/>
        <family val="2"/>
      </rPr>
      <t xml:space="preserve">- Start Time </t>
    </r>
    <r>
      <rPr>
        <b/>
        <sz val="10"/>
        <color rgb="FFFF0000"/>
        <rFont val="Arial"/>
        <family val="2"/>
      </rPr>
      <t>Display time of call recording</t>
    </r>
    <r>
      <rPr>
        <b/>
        <sz val="10"/>
        <color theme="1"/>
        <rFont val="Arial"/>
        <family val="2"/>
      </rPr>
      <t xml:space="preserve">
- End Time </t>
    </r>
    <r>
      <rPr>
        <b/>
        <sz val="10"/>
        <color rgb="FFFF0000"/>
        <rFont val="Arial"/>
        <family val="2"/>
      </rPr>
      <t>Display end time of call</t>
    </r>
    <r>
      <rPr>
        <b/>
        <sz val="10"/>
        <color theme="1"/>
        <rFont val="Arial"/>
        <family val="2"/>
      </rPr>
      <t xml:space="preserve">
- Duration</t>
    </r>
    <r>
      <rPr>
        <b/>
        <sz val="10"/>
        <color rgb="FFFF0000"/>
        <rFont val="Arial"/>
        <family val="2"/>
      </rPr>
      <t xml:space="preserve"> Length of recording</t>
    </r>
    <r>
      <rPr>
        <b/>
        <sz val="10"/>
        <color theme="1"/>
        <rFont val="Arial"/>
        <family val="2"/>
      </rPr>
      <t xml:space="preserve">
- Play </t>
    </r>
    <r>
      <rPr>
        <b/>
        <sz val="10"/>
        <color rgb="FFFF0000"/>
        <rFont val="Arial"/>
        <family val="2"/>
      </rPr>
      <t xml:space="preserve"> Present, ability to play</t>
    </r>
    <r>
      <rPr>
        <b/>
        <sz val="10"/>
        <color theme="1"/>
        <rFont val="Arial"/>
        <family val="2"/>
      </rPr>
      <t xml:space="preserve">
- Agent </t>
    </r>
    <r>
      <rPr>
        <b/>
        <sz val="10"/>
        <color rgb="FFFF0000"/>
        <rFont val="Arial"/>
        <family val="2"/>
      </rPr>
      <t>Display reps name</t>
    </r>
    <r>
      <rPr>
        <b/>
        <sz val="10"/>
        <color theme="1"/>
        <rFont val="Arial"/>
        <family val="2"/>
      </rPr>
      <t xml:space="preserve">
- With Screen </t>
    </r>
    <r>
      <rPr>
        <b/>
        <sz val="10"/>
        <color rgb="FFFF0000"/>
        <rFont val="Arial"/>
        <family val="2"/>
      </rPr>
      <t>If recording rules requires screen, screen should be present</t>
    </r>
    <r>
      <rPr>
        <b/>
        <sz val="10"/>
        <color theme="1"/>
        <rFont val="Arial"/>
        <family val="2"/>
      </rPr>
      <t xml:space="preserve">
- Skill group number </t>
    </r>
    <r>
      <rPr>
        <b/>
        <sz val="10"/>
        <color rgb="FFFF0000"/>
        <rFont val="Arial"/>
        <family val="2"/>
      </rPr>
      <t>Skill group number is present</t>
    </r>
    <r>
      <rPr>
        <b/>
        <sz val="10"/>
        <color theme="1"/>
        <rFont val="Arial"/>
        <family val="2"/>
      </rPr>
      <t xml:space="preserve">
- Router call key </t>
    </r>
    <r>
      <rPr>
        <b/>
        <sz val="10"/>
        <color rgb="FFFF0000"/>
        <rFont val="Arial"/>
        <family val="2"/>
      </rPr>
      <t>Should Display</t>
    </r>
    <r>
      <rPr>
        <b/>
        <sz val="10"/>
        <color theme="1"/>
        <rFont val="Arial"/>
        <family val="2"/>
      </rPr>
      <t xml:space="preserve">
- Extension </t>
    </r>
    <r>
      <rPr>
        <b/>
        <sz val="10"/>
        <color rgb="FFFF0000"/>
        <rFont val="Arial"/>
        <family val="2"/>
      </rPr>
      <t>Display extension that is being recorded</t>
    </r>
    <r>
      <rPr>
        <b/>
        <sz val="10"/>
        <color theme="1"/>
        <rFont val="Arial"/>
        <family val="2"/>
      </rPr>
      <t xml:space="preserve">
- Dialed From (ANI) </t>
    </r>
    <r>
      <rPr>
        <b/>
        <sz val="10"/>
        <color rgb="FFFF0000"/>
        <rFont val="Arial"/>
        <family val="2"/>
      </rPr>
      <t>Display number dialed from</t>
    </r>
    <r>
      <rPr>
        <b/>
        <sz val="10"/>
        <color theme="1"/>
        <rFont val="Arial"/>
        <family val="2"/>
      </rPr>
      <t xml:space="preserve">
- Dialed To (DNIS) </t>
    </r>
    <r>
      <rPr>
        <b/>
        <sz val="10"/>
        <color rgb="FFFF0000"/>
        <rFont val="Arial"/>
        <family val="2"/>
      </rPr>
      <t>Display number dialed to</t>
    </r>
    <r>
      <rPr>
        <b/>
        <sz val="10"/>
        <color theme="1"/>
        <rFont val="Arial"/>
        <family val="2"/>
      </rPr>
      <t xml:space="preserve">
- Direction </t>
    </r>
    <r>
      <rPr>
        <b/>
        <sz val="10"/>
        <color rgb="FFFF0000"/>
        <rFont val="Arial"/>
        <family val="2"/>
      </rPr>
      <t>Should show incoming</t>
    </r>
    <r>
      <rPr>
        <b/>
        <sz val="10"/>
        <color theme="1"/>
        <rFont val="Arial"/>
        <family val="2"/>
      </rPr>
      <t xml:space="preserve">
- ContactID </t>
    </r>
    <r>
      <rPr>
        <b/>
        <sz val="10"/>
        <color rgb="FFFF0000"/>
        <rFont val="Arial"/>
        <family val="2"/>
      </rPr>
      <t>Should Display</t>
    </r>
    <r>
      <rPr>
        <b/>
        <sz val="10"/>
        <color theme="1"/>
        <rFont val="Arial"/>
        <family val="2"/>
      </rPr>
      <t xml:space="preserve">
- Contact Duration </t>
    </r>
    <r>
      <rPr>
        <b/>
        <sz val="10"/>
        <color rgb="FFFF0000"/>
        <rFont val="Arial"/>
        <family val="2"/>
      </rPr>
      <t>Should show duration of the call</t>
    </r>
    <r>
      <rPr>
        <b/>
        <sz val="10"/>
        <color theme="1"/>
        <rFont val="Arial"/>
        <family val="2"/>
      </rPr>
      <t xml:space="preserve">
- Acquisition Module </t>
    </r>
    <r>
      <rPr>
        <b/>
        <sz val="10"/>
        <color rgb="FFFF0000"/>
        <rFont val="Arial"/>
        <family val="2"/>
      </rPr>
      <t>Should show the module the audio was recording on</t>
    </r>
    <r>
      <rPr>
        <b/>
        <sz val="10"/>
        <color theme="1"/>
        <rFont val="Arial"/>
        <family val="2"/>
      </rPr>
      <t xml:space="preserve">
- Screen Acquistion Module </t>
    </r>
    <r>
      <rPr>
        <b/>
        <sz val="10"/>
        <color rgb="FFFF0000"/>
        <rFont val="Arial"/>
        <family val="2"/>
      </rPr>
      <t>Should show the module the screen was recording on</t>
    </r>
    <r>
      <rPr>
        <b/>
        <sz val="10"/>
        <color theme="1"/>
        <rFont val="Arial"/>
        <family val="2"/>
      </rPr>
      <t xml:space="preserve">
- Switch </t>
    </r>
    <r>
      <rPr>
        <b/>
        <sz val="10"/>
        <color rgb="FFFF0000"/>
        <rFont val="Arial"/>
        <family val="2"/>
      </rPr>
      <t>Show the data source of the phone</t>
    </r>
    <r>
      <rPr>
        <b/>
        <sz val="10"/>
        <color theme="1"/>
        <rFont val="Arial"/>
        <family val="2"/>
      </rPr>
      <t xml:space="preserve">
- PBX ID </t>
    </r>
    <r>
      <rPr>
        <b/>
        <sz val="10"/>
        <color rgb="FFFF0000"/>
        <rFont val="Arial"/>
        <family val="2"/>
      </rPr>
      <t>Id of the call manager (make sure value is present)</t>
    </r>
    <r>
      <rPr>
        <b/>
        <sz val="10"/>
        <color theme="1"/>
        <rFont val="Arial"/>
        <family val="2"/>
      </rPr>
      <t xml:space="preserve">
- Data </t>
    </r>
    <r>
      <rPr>
        <b/>
        <sz val="10"/>
        <color rgb="FFFF0000"/>
        <rFont val="Arial"/>
        <family val="2"/>
      </rPr>
      <t>Icon should be present</t>
    </r>
    <r>
      <rPr>
        <b/>
        <sz val="10"/>
        <color theme="1"/>
        <rFont val="Arial"/>
        <family val="2"/>
      </rPr>
      <t xml:space="preserve">
- Number of Holds </t>
    </r>
    <r>
      <rPr>
        <b/>
        <sz val="10"/>
        <color rgb="FFFF0000"/>
        <rFont val="Arial"/>
        <family val="2"/>
      </rPr>
      <t>Should display number of holds</t>
    </r>
    <r>
      <rPr>
        <b/>
        <sz val="10"/>
        <color theme="1"/>
        <rFont val="Arial"/>
        <family val="2"/>
      </rPr>
      <t xml:space="preserve">
- Total Hold Time </t>
    </r>
    <r>
      <rPr>
        <b/>
        <sz val="10"/>
        <color rgb="FFFF0000"/>
        <rFont val="Arial"/>
        <family val="2"/>
      </rPr>
      <t>Should display total hold time</t>
    </r>
    <r>
      <rPr>
        <b/>
        <sz val="10"/>
        <color theme="1"/>
        <rFont val="Arial"/>
        <family val="2"/>
      </rPr>
      <t xml:space="preserve">
- Number of Conferences </t>
    </r>
    <r>
      <rPr>
        <b/>
        <sz val="10"/>
        <color rgb="FFFF0000"/>
        <rFont val="Arial"/>
        <family val="2"/>
      </rPr>
      <t>Should display 0</t>
    </r>
    <r>
      <rPr>
        <b/>
        <sz val="10"/>
        <color theme="1"/>
        <rFont val="Arial"/>
        <family val="2"/>
      </rPr>
      <t xml:space="preserve">
- Number of Transfers </t>
    </r>
    <r>
      <rPr>
        <b/>
        <sz val="10"/>
        <color rgb="FFFF0000"/>
        <rFont val="Arial"/>
        <family val="2"/>
      </rPr>
      <t>Should display 0</t>
    </r>
    <r>
      <rPr>
        <b/>
        <sz val="10"/>
        <color theme="1"/>
        <rFont val="Arial"/>
        <family val="2"/>
      </rPr>
      <t xml:space="preserve">
- Segment Number of Holds </t>
    </r>
    <r>
      <rPr>
        <b/>
        <sz val="10"/>
        <color rgb="FFFF0000"/>
        <rFont val="Arial"/>
        <family val="2"/>
      </rPr>
      <t>Should display number of segment holds</t>
    </r>
    <r>
      <rPr>
        <b/>
        <sz val="10"/>
        <color theme="1"/>
        <rFont val="Arial"/>
        <family val="2"/>
      </rPr>
      <t xml:space="preserve">
- Channel </t>
    </r>
    <r>
      <rPr>
        <b/>
        <sz val="10"/>
        <color rgb="FFFF0000"/>
        <rFont val="Arial"/>
        <family val="2"/>
      </rPr>
      <t>Display Channel of call recording</t>
    </r>
    <r>
      <rPr>
        <b/>
        <sz val="10"/>
        <color theme="1"/>
        <rFont val="Arial"/>
        <family val="2"/>
      </rPr>
      <t xml:space="preserve">
- Wrap up Time </t>
    </r>
    <r>
      <rPr>
        <b/>
        <sz val="10"/>
        <color rgb="FFFF0000"/>
        <rFont val="Arial"/>
        <family val="2"/>
      </rPr>
      <t>Should display 0 unless other business requirements dicate otherwise</t>
    </r>
    <r>
      <rPr>
        <b/>
        <sz val="10"/>
        <color theme="1"/>
        <rFont val="Arial"/>
        <family val="2"/>
      </rPr>
      <t xml:space="preserve">
- Switch Call ID </t>
    </r>
    <r>
      <rPr>
        <b/>
        <sz val="10"/>
        <color rgb="FFFF0000"/>
        <rFont val="Arial"/>
        <family val="2"/>
      </rPr>
      <t>Display Value</t>
    </r>
    <r>
      <rPr>
        <b/>
        <sz val="10"/>
        <color theme="1"/>
        <rFont val="Arial"/>
        <family val="2"/>
      </rPr>
      <t xml:space="preserve">
- Local End Time </t>
    </r>
    <r>
      <rPr>
        <b/>
        <sz val="10"/>
        <color rgb="FFFF0000"/>
        <rFont val="Arial"/>
        <family val="2"/>
      </rPr>
      <t>Show local end time</t>
    </r>
    <r>
      <rPr>
        <b/>
        <sz val="10"/>
        <color theme="1"/>
        <rFont val="Arial"/>
        <family val="2"/>
      </rPr>
      <t xml:space="preserve">
- Local Start Time </t>
    </r>
    <r>
      <rPr>
        <b/>
        <sz val="10"/>
        <color rgb="FFFF0000"/>
        <rFont val="Arial"/>
        <family val="2"/>
      </rPr>
      <t>Show local start time</t>
    </r>
  </si>
  <si>
    <r>
      <t xml:space="preserve">2 calls should be recording.
1st call should contain 1st leg of the call(until Tranfer button clicked).
2nd call should contain 2nd leg of the call (Tranfer button to end of 2nd Agent's call.
Verify the below fields are populated with values as expected:
</t>
    </r>
    <r>
      <rPr>
        <b/>
        <sz val="10"/>
        <color theme="1"/>
        <rFont val="Arial"/>
        <family val="2"/>
      </rPr>
      <t xml:space="preserve">- Start Time </t>
    </r>
    <r>
      <rPr>
        <b/>
        <sz val="10"/>
        <color rgb="FFFF0000"/>
        <rFont val="Arial"/>
        <family val="2"/>
      </rPr>
      <t>Display time of call recording</t>
    </r>
    <r>
      <rPr>
        <b/>
        <sz val="10"/>
        <color theme="1"/>
        <rFont val="Arial"/>
        <family val="2"/>
      </rPr>
      <t xml:space="preserve">
- End Time </t>
    </r>
    <r>
      <rPr>
        <b/>
        <sz val="10"/>
        <color rgb="FFFF0000"/>
        <rFont val="Arial"/>
        <family val="2"/>
      </rPr>
      <t>Display end time of call</t>
    </r>
    <r>
      <rPr>
        <b/>
        <sz val="10"/>
        <color theme="1"/>
        <rFont val="Arial"/>
        <family val="2"/>
      </rPr>
      <t xml:space="preserve">
- Duration</t>
    </r>
    <r>
      <rPr>
        <b/>
        <sz val="10"/>
        <color rgb="FFFF0000"/>
        <rFont val="Arial"/>
        <family val="2"/>
      </rPr>
      <t xml:space="preserve"> Length of recording</t>
    </r>
    <r>
      <rPr>
        <b/>
        <sz val="10"/>
        <color theme="1"/>
        <rFont val="Arial"/>
        <family val="2"/>
      </rPr>
      <t xml:space="preserve">
- Play </t>
    </r>
    <r>
      <rPr>
        <b/>
        <sz val="10"/>
        <color rgb="FFFF0000"/>
        <rFont val="Arial"/>
        <family val="2"/>
      </rPr>
      <t xml:space="preserve"> Present, ability to play</t>
    </r>
    <r>
      <rPr>
        <b/>
        <sz val="10"/>
        <color theme="1"/>
        <rFont val="Arial"/>
        <family val="2"/>
      </rPr>
      <t xml:space="preserve">
- Agent </t>
    </r>
    <r>
      <rPr>
        <b/>
        <sz val="10"/>
        <color rgb="FFFF0000"/>
        <rFont val="Arial"/>
        <family val="2"/>
      </rPr>
      <t>Display reps name</t>
    </r>
    <r>
      <rPr>
        <b/>
        <sz val="10"/>
        <color theme="1"/>
        <rFont val="Arial"/>
        <family val="2"/>
      </rPr>
      <t xml:space="preserve">
- With Screen </t>
    </r>
    <r>
      <rPr>
        <b/>
        <sz val="10"/>
        <color rgb="FFFF0000"/>
        <rFont val="Arial"/>
        <family val="2"/>
      </rPr>
      <t>If recording rules requires screen, screen should be present</t>
    </r>
    <r>
      <rPr>
        <b/>
        <sz val="10"/>
        <color theme="1"/>
        <rFont val="Arial"/>
        <family val="2"/>
      </rPr>
      <t xml:space="preserve">
- Skill group number </t>
    </r>
    <r>
      <rPr>
        <b/>
        <sz val="10"/>
        <color rgb="FFFF0000"/>
        <rFont val="Arial"/>
        <family val="2"/>
      </rPr>
      <t>Skill group number is present</t>
    </r>
    <r>
      <rPr>
        <b/>
        <sz val="10"/>
        <color theme="1"/>
        <rFont val="Arial"/>
        <family val="2"/>
      </rPr>
      <t xml:space="preserve">
- Router call key </t>
    </r>
    <r>
      <rPr>
        <b/>
        <sz val="10"/>
        <color rgb="FFFF0000"/>
        <rFont val="Arial"/>
        <family val="2"/>
      </rPr>
      <t>Should Display</t>
    </r>
    <r>
      <rPr>
        <b/>
        <sz val="10"/>
        <color theme="1"/>
        <rFont val="Arial"/>
        <family val="2"/>
      </rPr>
      <t xml:space="preserve">
- Extension </t>
    </r>
    <r>
      <rPr>
        <b/>
        <sz val="10"/>
        <color rgb="FFFF0000"/>
        <rFont val="Arial"/>
        <family val="2"/>
      </rPr>
      <t>Display extension that is being recorded</t>
    </r>
    <r>
      <rPr>
        <b/>
        <sz val="10"/>
        <color theme="1"/>
        <rFont val="Arial"/>
        <family val="2"/>
      </rPr>
      <t xml:space="preserve">
- Dialed From (ANI) </t>
    </r>
    <r>
      <rPr>
        <b/>
        <sz val="10"/>
        <color rgb="FFFF0000"/>
        <rFont val="Arial"/>
        <family val="2"/>
      </rPr>
      <t>Display number dialed from</t>
    </r>
    <r>
      <rPr>
        <b/>
        <sz val="10"/>
        <color theme="1"/>
        <rFont val="Arial"/>
        <family val="2"/>
      </rPr>
      <t xml:space="preserve">
- Dialed To (DNIS) </t>
    </r>
    <r>
      <rPr>
        <b/>
        <sz val="10"/>
        <color rgb="FFFF0000"/>
        <rFont val="Arial"/>
        <family val="2"/>
      </rPr>
      <t>Display number dialed to</t>
    </r>
    <r>
      <rPr>
        <b/>
        <sz val="10"/>
        <color theme="1"/>
        <rFont val="Arial"/>
        <family val="2"/>
      </rPr>
      <t xml:space="preserve">
- Direction </t>
    </r>
    <r>
      <rPr>
        <b/>
        <sz val="10"/>
        <color rgb="FFFF0000"/>
        <rFont val="Arial"/>
        <family val="2"/>
      </rPr>
      <t>Should show incoming</t>
    </r>
    <r>
      <rPr>
        <b/>
        <sz val="10"/>
        <color theme="1"/>
        <rFont val="Arial"/>
        <family val="2"/>
      </rPr>
      <t xml:space="preserve">
- ContactID </t>
    </r>
    <r>
      <rPr>
        <b/>
        <sz val="10"/>
        <color rgb="FFFF0000"/>
        <rFont val="Arial"/>
        <family val="2"/>
      </rPr>
      <t>Should Display</t>
    </r>
    <r>
      <rPr>
        <b/>
        <sz val="10"/>
        <color theme="1"/>
        <rFont val="Arial"/>
        <family val="2"/>
      </rPr>
      <t xml:space="preserve">
- Contact Duration </t>
    </r>
    <r>
      <rPr>
        <b/>
        <sz val="10"/>
        <color rgb="FFFF0000"/>
        <rFont val="Arial"/>
        <family val="2"/>
      </rPr>
      <t>Should show duration of the call</t>
    </r>
    <r>
      <rPr>
        <b/>
        <sz val="10"/>
        <color theme="1"/>
        <rFont val="Arial"/>
        <family val="2"/>
      </rPr>
      <t xml:space="preserve">
- Acquisition Module </t>
    </r>
    <r>
      <rPr>
        <b/>
        <sz val="10"/>
        <color rgb="FFFF0000"/>
        <rFont val="Arial"/>
        <family val="2"/>
      </rPr>
      <t>Should show the module the audio was recording on</t>
    </r>
    <r>
      <rPr>
        <b/>
        <sz val="10"/>
        <color theme="1"/>
        <rFont val="Arial"/>
        <family val="2"/>
      </rPr>
      <t xml:space="preserve">
- Screen Acquistion Module </t>
    </r>
    <r>
      <rPr>
        <b/>
        <sz val="10"/>
        <color rgb="FFFF0000"/>
        <rFont val="Arial"/>
        <family val="2"/>
      </rPr>
      <t>Should show the module the screen was recording on</t>
    </r>
    <r>
      <rPr>
        <b/>
        <sz val="10"/>
        <color theme="1"/>
        <rFont val="Arial"/>
        <family val="2"/>
      </rPr>
      <t xml:space="preserve">
- Switch </t>
    </r>
    <r>
      <rPr>
        <b/>
        <sz val="10"/>
        <color rgb="FFFF0000"/>
        <rFont val="Arial"/>
        <family val="2"/>
      </rPr>
      <t>Show the data source of the phone</t>
    </r>
    <r>
      <rPr>
        <b/>
        <sz val="10"/>
        <color theme="1"/>
        <rFont val="Arial"/>
        <family val="2"/>
      </rPr>
      <t xml:space="preserve">
- PBX ID </t>
    </r>
    <r>
      <rPr>
        <b/>
        <sz val="10"/>
        <color rgb="FFFF0000"/>
        <rFont val="Arial"/>
        <family val="2"/>
      </rPr>
      <t>Id of the call manager (make sure value is present)</t>
    </r>
    <r>
      <rPr>
        <b/>
        <sz val="10"/>
        <color theme="1"/>
        <rFont val="Arial"/>
        <family val="2"/>
      </rPr>
      <t xml:space="preserve">
- Data </t>
    </r>
    <r>
      <rPr>
        <b/>
        <sz val="10"/>
        <color rgb="FFFF0000"/>
        <rFont val="Arial"/>
        <family val="2"/>
      </rPr>
      <t>Icon should be present</t>
    </r>
    <r>
      <rPr>
        <b/>
        <sz val="10"/>
        <color theme="1"/>
        <rFont val="Arial"/>
        <family val="2"/>
      </rPr>
      <t xml:space="preserve">
- Number of Holds </t>
    </r>
    <r>
      <rPr>
        <b/>
        <sz val="10"/>
        <color rgb="FFFF0000"/>
        <rFont val="Arial"/>
        <family val="2"/>
      </rPr>
      <t>Should display 0</t>
    </r>
    <r>
      <rPr>
        <b/>
        <sz val="10"/>
        <color theme="1"/>
        <rFont val="Arial"/>
        <family val="2"/>
      </rPr>
      <t xml:space="preserve">
- Total Hold Time </t>
    </r>
    <r>
      <rPr>
        <b/>
        <sz val="10"/>
        <color rgb="FFFF0000"/>
        <rFont val="Arial"/>
        <family val="2"/>
      </rPr>
      <t>Should display 0</t>
    </r>
    <r>
      <rPr>
        <b/>
        <sz val="10"/>
        <color theme="1"/>
        <rFont val="Arial"/>
        <family val="2"/>
      </rPr>
      <t xml:space="preserve">
- Number of Conferences </t>
    </r>
    <r>
      <rPr>
        <b/>
        <sz val="10"/>
        <color rgb="FFFF0000"/>
        <rFont val="Arial"/>
        <family val="2"/>
      </rPr>
      <t>Should display 0</t>
    </r>
    <r>
      <rPr>
        <b/>
        <sz val="10"/>
        <color theme="1"/>
        <rFont val="Arial"/>
        <family val="2"/>
      </rPr>
      <t xml:space="preserve">
- Number of Transfers </t>
    </r>
    <r>
      <rPr>
        <b/>
        <sz val="10"/>
        <color rgb="FFFF0000"/>
        <rFont val="Arial"/>
        <family val="2"/>
      </rPr>
      <t>Should display number of transfers</t>
    </r>
    <r>
      <rPr>
        <b/>
        <sz val="10"/>
        <color theme="1"/>
        <rFont val="Arial"/>
        <family val="2"/>
      </rPr>
      <t xml:space="preserve">
- Segment Number of Holds </t>
    </r>
    <r>
      <rPr>
        <b/>
        <sz val="10"/>
        <color rgb="FFFF0000"/>
        <rFont val="Arial"/>
        <family val="2"/>
      </rPr>
      <t>Should display 0</t>
    </r>
    <r>
      <rPr>
        <b/>
        <sz val="10"/>
        <color theme="1"/>
        <rFont val="Arial"/>
        <family val="2"/>
      </rPr>
      <t xml:space="preserve">
- Channel </t>
    </r>
    <r>
      <rPr>
        <b/>
        <sz val="10"/>
        <color rgb="FFFF0000"/>
        <rFont val="Arial"/>
        <family val="2"/>
      </rPr>
      <t>Display Channel of call recording</t>
    </r>
    <r>
      <rPr>
        <b/>
        <sz val="10"/>
        <color theme="1"/>
        <rFont val="Arial"/>
        <family val="2"/>
      </rPr>
      <t xml:space="preserve">
- Wrap up Time </t>
    </r>
    <r>
      <rPr>
        <b/>
        <sz val="10"/>
        <color rgb="FFFF0000"/>
        <rFont val="Arial"/>
        <family val="2"/>
      </rPr>
      <t>Should display 0 unless other business requirements dicate otherwise</t>
    </r>
    <r>
      <rPr>
        <b/>
        <sz val="10"/>
        <color theme="1"/>
        <rFont val="Arial"/>
        <family val="2"/>
      </rPr>
      <t xml:space="preserve">
- Switch Call ID </t>
    </r>
    <r>
      <rPr>
        <b/>
        <sz val="10"/>
        <color rgb="FFFF0000"/>
        <rFont val="Arial"/>
        <family val="2"/>
      </rPr>
      <t>Display Value</t>
    </r>
    <r>
      <rPr>
        <b/>
        <sz val="10"/>
        <color theme="1"/>
        <rFont val="Arial"/>
        <family val="2"/>
      </rPr>
      <t xml:space="preserve">
- Local End Time </t>
    </r>
    <r>
      <rPr>
        <b/>
        <sz val="10"/>
        <color rgb="FFFF0000"/>
        <rFont val="Arial"/>
        <family val="2"/>
      </rPr>
      <t>Show local end time</t>
    </r>
    <r>
      <rPr>
        <b/>
        <sz val="10"/>
        <color theme="1"/>
        <rFont val="Arial"/>
        <family val="2"/>
      </rPr>
      <t xml:space="preserve">
- Local Start Time </t>
    </r>
    <r>
      <rPr>
        <b/>
        <sz val="10"/>
        <color rgb="FFFF0000"/>
        <rFont val="Arial"/>
        <family val="2"/>
      </rPr>
      <t>Show local start time</t>
    </r>
  </si>
  <si>
    <t>In search number of tranfers is not populating</t>
  </si>
  <si>
    <r>
      <t xml:space="preserve">1 call should be recording.
1st call should contain 1st leg of the call(until Tranfer button clicked).
Verify the below fields are populated with values as expected:
</t>
    </r>
    <r>
      <rPr>
        <b/>
        <sz val="10"/>
        <color theme="1"/>
        <rFont val="Arial"/>
        <family val="2"/>
      </rPr>
      <t xml:space="preserve">- Start Time </t>
    </r>
    <r>
      <rPr>
        <b/>
        <sz val="10"/>
        <color rgb="FFFF0000"/>
        <rFont val="Arial"/>
        <family val="2"/>
      </rPr>
      <t>Display time of call recording</t>
    </r>
    <r>
      <rPr>
        <b/>
        <sz val="10"/>
        <color theme="1"/>
        <rFont val="Arial"/>
        <family val="2"/>
      </rPr>
      <t xml:space="preserve">
- End Time </t>
    </r>
    <r>
      <rPr>
        <b/>
        <sz val="10"/>
        <color rgb="FFFF0000"/>
        <rFont val="Arial"/>
        <family val="2"/>
      </rPr>
      <t>Display end time of call</t>
    </r>
    <r>
      <rPr>
        <b/>
        <sz val="10"/>
        <color theme="1"/>
        <rFont val="Arial"/>
        <family val="2"/>
      </rPr>
      <t xml:space="preserve">
- Duration</t>
    </r>
    <r>
      <rPr>
        <b/>
        <sz val="10"/>
        <color rgb="FFFF0000"/>
        <rFont val="Arial"/>
        <family val="2"/>
      </rPr>
      <t xml:space="preserve"> Length of recording</t>
    </r>
    <r>
      <rPr>
        <b/>
        <sz val="10"/>
        <color theme="1"/>
        <rFont val="Arial"/>
        <family val="2"/>
      </rPr>
      <t xml:space="preserve">
- Play </t>
    </r>
    <r>
      <rPr>
        <b/>
        <sz val="10"/>
        <color rgb="FFFF0000"/>
        <rFont val="Arial"/>
        <family val="2"/>
      </rPr>
      <t xml:space="preserve"> Present, ability to play</t>
    </r>
    <r>
      <rPr>
        <b/>
        <sz val="10"/>
        <color theme="1"/>
        <rFont val="Arial"/>
        <family val="2"/>
      </rPr>
      <t xml:space="preserve">
- Agent </t>
    </r>
    <r>
      <rPr>
        <b/>
        <sz val="10"/>
        <color rgb="FFFF0000"/>
        <rFont val="Arial"/>
        <family val="2"/>
      </rPr>
      <t>Display reps name</t>
    </r>
    <r>
      <rPr>
        <b/>
        <sz val="10"/>
        <color theme="1"/>
        <rFont val="Arial"/>
        <family val="2"/>
      </rPr>
      <t xml:space="preserve">
- With Screen </t>
    </r>
    <r>
      <rPr>
        <b/>
        <sz val="10"/>
        <color rgb="FFFF0000"/>
        <rFont val="Arial"/>
        <family val="2"/>
      </rPr>
      <t>If recording rules requires screen, screen should be present</t>
    </r>
    <r>
      <rPr>
        <b/>
        <sz val="10"/>
        <color theme="1"/>
        <rFont val="Arial"/>
        <family val="2"/>
      </rPr>
      <t xml:space="preserve">
- Skill group number </t>
    </r>
    <r>
      <rPr>
        <b/>
        <sz val="10"/>
        <color rgb="FFFF0000"/>
        <rFont val="Arial"/>
        <family val="2"/>
      </rPr>
      <t>Skill group number is present</t>
    </r>
    <r>
      <rPr>
        <b/>
        <sz val="10"/>
        <color theme="1"/>
        <rFont val="Arial"/>
        <family val="2"/>
      </rPr>
      <t xml:space="preserve">
- Router call key </t>
    </r>
    <r>
      <rPr>
        <b/>
        <sz val="10"/>
        <color rgb="FFFF0000"/>
        <rFont val="Arial"/>
        <family val="2"/>
      </rPr>
      <t>Should Display</t>
    </r>
    <r>
      <rPr>
        <b/>
        <sz val="10"/>
        <color theme="1"/>
        <rFont val="Arial"/>
        <family val="2"/>
      </rPr>
      <t xml:space="preserve">
- Extension </t>
    </r>
    <r>
      <rPr>
        <b/>
        <sz val="10"/>
        <color rgb="FFFF0000"/>
        <rFont val="Arial"/>
        <family val="2"/>
      </rPr>
      <t>Display extension that is being recorded</t>
    </r>
    <r>
      <rPr>
        <b/>
        <sz val="10"/>
        <color theme="1"/>
        <rFont val="Arial"/>
        <family val="2"/>
      </rPr>
      <t xml:space="preserve">
- Dialed From (ANI) </t>
    </r>
    <r>
      <rPr>
        <b/>
        <sz val="10"/>
        <color rgb="FFFF0000"/>
        <rFont val="Arial"/>
        <family val="2"/>
      </rPr>
      <t>Display number dialed from</t>
    </r>
    <r>
      <rPr>
        <b/>
        <sz val="10"/>
        <color theme="1"/>
        <rFont val="Arial"/>
        <family val="2"/>
      </rPr>
      <t xml:space="preserve">
- Dialed To (DNIS) </t>
    </r>
    <r>
      <rPr>
        <b/>
        <sz val="10"/>
        <color rgb="FFFF0000"/>
        <rFont val="Arial"/>
        <family val="2"/>
      </rPr>
      <t>Display number dialed to</t>
    </r>
    <r>
      <rPr>
        <b/>
        <sz val="10"/>
        <color theme="1"/>
        <rFont val="Arial"/>
        <family val="2"/>
      </rPr>
      <t xml:space="preserve">
- Direction </t>
    </r>
    <r>
      <rPr>
        <b/>
        <sz val="10"/>
        <color rgb="FFFF0000"/>
        <rFont val="Arial"/>
        <family val="2"/>
      </rPr>
      <t>Should show incoming</t>
    </r>
    <r>
      <rPr>
        <b/>
        <sz val="10"/>
        <color theme="1"/>
        <rFont val="Arial"/>
        <family val="2"/>
      </rPr>
      <t xml:space="preserve">
- ContactID </t>
    </r>
    <r>
      <rPr>
        <b/>
        <sz val="10"/>
        <color rgb="FFFF0000"/>
        <rFont val="Arial"/>
        <family val="2"/>
      </rPr>
      <t>Should Display</t>
    </r>
    <r>
      <rPr>
        <b/>
        <sz val="10"/>
        <color theme="1"/>
        <rFont val="Arial"/>
        <family val="2"/>
      </rPr>
      <t xml:space="preserve">
- Contact Duration </t>
    </r>
    <r>
      <rPr>
        <b/>
        <sz val="10"/>
        <color rgb="FFFF0000"/>
        <rFont val="Arial"/>
        <family val="2"/>
      </rPr>
      <t>Should show duration of the call</t>
    </r>
    <r>
      <rPr>
        <b/>
        <sz val="10"/>
        <color theme="1"/>
        <rFont val="Arial"/>
        <family val="2"/>
      </rPr>
      <t xml:space="preserve">
- Acquisition Module </t>
    </r>
    <r>
      <rPr>
        <b/>
        <sz val="10"/>
        <color rgb="FFFF0000"/>
        <rFont val="Arial"/>
        <family val="2"/>
      </rPr>
      <t>Should show the module the audio was recording on</t>
    </r>
    <r>
      <rPr>
        <b/>
        <sz val="10"/>
        <color theme="1"/>
        <rFont val="Arial"/>
        <family val="2"/>
      </rPr>
      <t xml:space="preserve">
- Screen Acquistion Module </t>
    </r>
    <r>
      <rPr>
        <b/>
        <sz val="10"/>
        <color rgb="FFFF0000"/>
        <rFont val="Arial"/>
        <family val="2"/>
      </rPr>
      <t>Should show the module the screen was recording on</t>
    </r>
    <r>
      <rPr>
        <b/>
        <sz val="10"/>
        <color theme="1"/>
        <rFont val="Arial"/>
        <family val="2"/>
      </rPr>
      <t xml:space="preserve">
- Switch </t>
    </r>
    <r>
      <rPr>
        <b/>
        <sz val="10"/>
        <color rgb="FFFF0000"/>
        <rFont val="Arial"/>
        <family val="2"/>
      </rPr>
      <t>Show the data source of the phone</t>
    </r>
    <r>
      <rPr>
        <b/>
        <sz val="10"/>
        <color theme="1"/>
        <rFont val="Arial"/>
        <family val="2"/>
      </rPr>
      <t xml:space="preserve">
- PBX ID </t>
    </r>
    <r>
      <rPr>
        <b/>
        <sz val="10"/>
        <color rgb="FFFF0000"/>
        <rFont val="Arial"/>
        <family val="2"/>
      </rPr>
      <t>Id of the call manager (make sure value is present)</t>
    </r>
    <r>
      <rPr>
        <b/>
        <sz val="10"/>
        <color theme="1"/>
        <rFont val="Arial"/>
        <family val="2"/>
      </rPr>
      <t xml:space="preserve">
- Data </t>
    </r>
    <r>
      <rPr>
        <b/>
        <sz val="10"/>
        <color rgb="FFFF0000"/>
        <rFont val="Arial"/>
        <family val="2"/>
      </rPr>
      <t>Icon should be present</t>
    </r>
    <r>
      <rPr>
        <b/>
        <sz val="10"/>
        <color theme="1"/>
        <rFont val="Arial"/>
        <family val="2"/>
      </rPr>
      <t xml:space="preserve">
- Number of Holds </t>
    </r>
    <r>
      <rPr>
        <b/>
        <sz val="10"/>
        <color rgb="FFFF0000"/>
        <rFont val="Arial"/>
        <family val="2"/>
      </rPr>
      <t>Should display 0</t>
    </r>
    <r>
      <rPr>
        <b/>
        <sz val="10"/>
        <color theme="1"/>
        <rFont val="Arial"/>
        <family val="2"/>
      </rPr>
      <t xml:space="preserve">
- Total Hold Time </t>
    </r>
    <r>
      <rPr>
        <b/>
        <sz val="10"/>
        <color rgb="FFFF0000"/>
        <rFont val="Arial"/>
        <family val="2"/>
      </rPr>
      <t>Should display 0</t>
    </r>
    <r>
      <rPr>
        <b/>
        <sz val="10"/>
        <color theme="1"/>
        <rFont val="Arial"/>
        <family val="2"/>
      </rPr>
      <t xml:space="preserve">
- Number of Conferences </t>
    </r>
    <r>
      <rPr>
        <b/>
        <sz val="10"/>
        <color rgb="FFFF0000"/>
        <rFont val="Arial"/>
        <family val="2"/>
      </rPr>
      <t>Should display 0</t>
    </r>
    <r>
      <rPr>
        <b/>
        <sz val="10"/>
        <color theme="1"/>
        <rFont val="Arial"/>
        <family val="2"/>
      </rPr>
      <t xml:space="preserve">
- Number of Transfers </t>
    </r>
    <r>
      <rPr>
        <b/>
        <sz val="10"/>
        <color rgb="FFFF0000"/>
        <rFont val="Arial"/>
        <family val="2"/>
      </rPr>
      <t>Should display number of transfers</t>
    </r>
    <r>
      <rPr>
        <b/>
        <sz val="10"/>
        <color theme="1"/>
        <rFont val="Arial"/>
        <family val="2"/>
      </rPr>
      <t xml:space="preserve">
- Segment Number of Holds </t>
    </r>
    <r>
      <rPr>
        <b/>
        <sz val="10"/>
        <color rgb="FFFF0000"/>
        <rFont val="Arial"/>
        <family val="2"/>
      </rPr>
      <t>Should display 0</t>
    </r>
    <r>
      <rPr>
        <b/>
        <sz val="10"/>
        <color theme="1"/>
        <rFont val="Arial"/>
        <family val="2"/>
      </rPr>
      <t xml:space="preserve">
- Channel </t>
    </r>
    <r>
      <rPr>
        <b/>
        <sz val="10"/>
        <color rgb="FFFF0000"/>
        <rFont val="Arial"/>
        <family val="2"/>
      </rPr>
      <t>Display Channel of call recording</t>
    </r>
    <r>
      <rPr>
        <b/>
        <sz val="10"/>
        <color theme="1"/>
        <rFont val="Arial"/>
        <family val="2"/>
      </rPr>
      <t xml:space="preserve">
- Wrap up Time </t>
    </r>
    <r>
      <rPr>
        <b/>
        <sz val="10"/>
        <color rgb="FFFF0000"/>
        <rFont val="Arial"/>
        <family val="2"/>
      </rPr>
      <t>Should display 0 unless other business requirements dicate otherwise</t>
    </r>
    <r>
      <rPr>
        <b/>
        <sz val="10"/>
        <color theme="1"/>
        <rFont val="Arial"/>
        <family val="2"/>
      </rPr>
      <t xml:space="preserve">
- Switch Call ID </t>
    </r>
    <r>
      <rPr>
        <b/>
        <sz val="10"/>
        <color rgb="FFFF0000"/>
        <rFont val="Arial"/>
        <family val="2"/>
      </rPr>
      <t>Display Value</t>
    </r>
    <r>
      <rPr>
        <b/>
        <sz val="10"/>
        <color theme="1"/>
        <rFont val="Arial"/>
        <family val="2"/>
      </rPr>
      <t xml:space="preserve">
- Local End Time </t>
    </r>
    <r>
      <rPr>
        <b/>
        <sz val="10"/>
        <color rgb="FFFF0000"/>
        <rFont val="Arial"/>
        <family val="2"/>
      </rPr>
      <t>Show local end time</t>
    </r>
    <r>
      <rPr>
        <b/>
        <sz val="10"/>
        <color theme="1"/>
        <rFont val="Arial"/>
        <family val="2"/>
      </rPr>
      <t xml:space="preserve">
- Local Start Time </t>
    </r>
    <r>
      <rPr>
        <b/>
        <sz val="10"/>
        <color rgb="FFFF0000"/>
        <rFont val="Arial"/>
        <family val="2"/>
      </rPr>
      <t>Show local start time</t>
    </r>
  </si>
  <si>
    <t>Outbound Conference</t>
  </si>
  <si>
    <r>
      <t xml:space="preserve">1.The call shouldn't be recorded and show up in Verint app.
Verify the below fields are populated with values as expected:
</t>
    </r>
    <r>
      <rPr>
        <sz val="10"/>
        <color rgb="FFFF0000"/>
        <rFont val="Arial"/>
        <family val="2"/>
      </rPr>
      <t>Should display nothing because the call shouldn’t be recorded</t>
    </r>
    <r>
      <rPr>
        <sz val="10"/>
        <color theme="1"/>
        <rFont val="Arial"/>
        <family val="2"/>
      </rPr>
      <t xml:space="preserve">
</t>
    </r>
    <r>
      <rPr>
        <b/>
        <sz val="10"/>
        <color theme="1"/>
        <rFont val="Arial"/>
        <family val="2"/>
      </rPr>
      <t/>
    </r>
  </si>
  <si>
    <r>
      <t xml:space="preserve">Verify we have 2 search results for the call , one call is having entire portion of the call and the other one is the consult between Agent 1 and Agent 2
Verify the below fields are populated with values as expected:
</t>
    </r>
    <r>
      <rPr>
        <b/>
        <sz val="10"/>
        <color theme="1"/>
        <rFont val="Arial"/>
        <family val="2"/>
      </rPr>
      <t xml:space="preserve">- Start Time </t>
    </r>
    <r>
      <rPr>
        <b/>
        <sz val="10"/>
        <color rgb="FFFF0000"/>
        <rFont val="Arial"/>
        <family val="2"/>
      </rPr>
      <t>Display time of call recording</t>
    </r>
    <r>
      <rPr>
        <b/>
        <sz val="10"/>
        <color theme="1"/>
        <rFont val="Arial"/>
        <family val="2"/>
      </rPr>
      <t xml:space="preserve">
- End Time </t>
    </r>
    <r>
      <rPr>
        <b/>
        <sz val="10"/>
        <color rgb="FFFF0000"/>
        <rFont val="Arial"/>
        <family val="2"/>
      </rPr>
      <t>Display end time of call</t>
    </r>
    <r>
      <rPr>
        <b/>
        <sz val="10"/>
        <color theme="1"/>
        <rFont val="Arial"/>
        <family val="2"/>
      </rPr>
      <t xml:space="preserve">
- Duration</t>
    </r>
    <r>
      <rPr>
        <b/>
        <sz val="10"/>
        <color rgb="FFFF0000"/>
        <rFont val="Arial"/>
        <family val="2"/>
      </rPr>
      <t xml:space="preserve"> Length of recording</t>
    </r>
    <r>
      <rPr>
        <b/>
        <sz val="10"/>
        <color theme="1"/>
        <rFont val="Arial"/>
        <family val="2"/>
      </rPr>
      <t xml:space="preserve">
- Play </t>
    </r>
    <r>
      <rPr>
        <b/>
        <sz val="10"/>
        <color rgb="FFFF0000"/>
        <rFont val="Arial"/>
        <family val="2"/>
      </rPr>
      <t xml:space="preserve"> Present, ability to play</t>
    </r>
    <r>
      <rPr>
        <b/>
        <sz val="10"/>
        <color theme="1"/>
        <rFont val="Arial"/>
        <family val="2"/>
      </rPr>
      <t xml:space="preserve">
- Agent </t>
    </r>
    <r>
      <rPr>
        <b/>
        <sz val="10"/>
        <color rgb="FFFF0000"/>
        <rFont val="Arial"/>
        <family val="2"/>
      </rPr>
      <t>Display reps name</t>
    </r>
    <r>
      <rPr>
        <b/>
        <sz val="10"/>
        <color theme="1"/>
        <rFont val="Arial"/>
        <family val="2"/>
      </rPr>
      <t xml:space="preserve">
- With Screen </t>
    </r>
    <r>
      <rPr>
        <b/>
        <sz val="10"/>
        <color rgb="FFFF0000"/>
        <rFont val="Arial"/>
        <family val="2"/>
      </rPr>
      <t>If recording rules requires screen, screen should be present</t>
    </r>
    <r>
      <rPr>
        <b/>
        <sz val="10"/>
        <color theme="1"/>
        <rFont val="Arial"/>
        <family val="2"/>
      </rPr>
      <t xml:space="preserve">
- Skill group number </t>
    </r>
    <r>
      <rPr>
        <b/>
        <sz val="10"/>
        <color rgb="FFFF0000"/>
        <rFont val="Arial"/>
        <family val="2"/>
      </rPr>
      <t>Skill group number is present</t>
    </r>
    <r>
      <rPr>
        <b/>
        <sz val="10"/>
        <color theme="1"/>
        <rFont val="Arial"/>
        <family val="2"/>
      </rPr>
      <t xml:space="preserve">
- Router call key </t>
    </r>
    <r>
      <rPr>
        <b/>
        <sz val="10"/>
        <color rgb="FFFF0000"/>
        <rFont val="Arial"/>
        <family val="2"/>
      </rPr>
      <t>Should Display</t>
    </r>
    <r>
      <rPr>
        <b/>
        <sz val="10"/>
        <color theme="1"/>
        <rFont val="Arial"/>
        <family val="2"/>
      </rPr>
      <t xml:space="preserve">
- Extension </t>
    </r>
    <r>
      <rPr>
        <b/>
        <sz val="10"/>
        <color rgb="FFFF0000"/>
        <rFont val="Arial"/>
        <family val="2"/>
      </rPr>
      <t>Display extension that is being recorded</t>
    </r>
    <r>
      <rPr>
        <b/>
        <sz val="10"/>
        <color theme="1"/>
        <rFont val="Arial"/>
        <family val="2"/>
      </rPr>
      <t xml:space="preserve">
- Dialed From (ANI) </t>
    </r>
    <r>
      <rPr>
        <b/>
        <sz val="10"/>
        <color rgb="FFFF0000"/>
        <rFont val="Arial"/>
        <family val="2"/>
      </rPr>
      <t>Display number dialed from</t>
    </r>
    <r>
      <rPr>
        <b/>
        <sz val="10"/>
        <color theme="1"/>
        <rFont val="Arial"/>
        <family val="2"/>
      </rPr>
      <t xml:space="preserve">
- Dialed To (DNIS) </t>
    </r>
    <r>
      <rPr>
        <b/>
        <sz val="10"/>
        <color rgb="FFFF0000"/>
        <rFont val="Arial"/>
        <family val="2"/>
      </rPr>
      <t>Display number dialed to</t>
    </r>
    <r>
      <rPr>
        <b/>
        <sz val="10"/>
        <color theme="1"/>
        <rFont val="Arial"/>
        <family val="2"/>
      </rPr>
      <t xml:space="preserve">
- Direction </t>
    </r>
    <r>
      <rPr>
        <b/>
        <sz val="10"/>
        <color rgb="FFFF0000"/>
        <rFont val="Arial"/>
        <family val="2"/>
      </rPr>
      <t>Should show incoming and internal</t>
    </r>
    <r>
      <rPr>
        <b/>
        <sz val="10"/>
        <color theme="1"/>
        <rFont val="Arial"/>
        <family val="2"/>
      </rPr>
      <t xml:space="preserve">
- ContactID </t>
    </r>
    <r>
      <rPr>
        <b/>
        <sz val="10"/>
        <color rgb="FFFF0000"/>
        <rFont val="Arial"/>
        <family val="2"/>
      </rPr>
      <t>Should Display</t>
    </r>
    <r>
      <rPr>
        <b/>
        <sz val="10"/>
        <color theme="1"/>
        <rFont val="Arial"/>
        <family val="2"/>
      </rPr>
      <t xml:space="preserve">
- Contact Duration </t>
    </r>
    <r>
      <rPr>
        <b/>
        <sz val="10"/>
        <color rgb="FFFF0000"/>
        <rFont val="Arial"/>
        <family val="2"/>
      </rPr>
      <t>Should show duration of the call</t>
    </r>
    <r>
      <rPr>
        <b/>
        <sz val="10"/>
        <color theme="1"/>
        <rFont val="Arial"/>
        <family val="2"/>
      </rPr>
      <t xml:space="preserve">
- Acquisition Module </t>
    </r>
    <r>
      <rPr>
        <b/>
        <sz val="10"/>
        <color rgb="FFFF0000"/>
        <rFont val="Arial"/>
        <family val="2"/>
      </rPr>
      <t>Should show the module the audio was recording on</t>
    </r>
    <r>
      <rPr>
        <b/>
        <sz val="10"/>
        <color theme="1"/>
        <rFont val="Arial"/>
        <family val="2"/>
      </rPr>
      <t xml:space="preserve">
- Screen Acquistion Module </t>
    </r>
    <r>
      <rPr>
        <b/>
        <sz val="10"/>
        <color rgb="FFFF0000"/>
        <rFont val="Arial"/>
        <family val="2"/>
      </rPr>
      <t>Should show the module the screen was recording on</t>
    </r>
    <r>
      <rPr>
        <b/>
        <sz val="10"/>
        <color theme="1"/>
        <rFont val="Arial"/>
        <family val="2"/>
      </rPr>
      <t xml:space="preserve">
- Switch </t>
    </r>
    <r>
      <rPr>
        <b/>
        <sz val="10"/>
        <color rgb="FFFF0000"/>
        <rFont val="Arial"/>
        <family val="2"/>
      </rPr>
      <t>Show the data source of the phone</t>
    </r>
    <r>
      <rPr>
        <b/>
        <sz val="10"/>
        <color theme="1"/>
        <rFont val="Arial"/>
        <family val="2"/>
      </rPr>
      <t xml:space="preserve">
- PBX ID </t>
    </r>
    <r>
      <rPr>
        <b/>
        <sz val="10"/>
        <color rgb="FFFF0000"/>
        <rFont val="Arial"/>
        <family val="2"/>
      </rPr>
      <t>Id of the call manager (make sure value is present)</t>
    </r>
    <r>
      <rPr>
        <b/>
        <sz val="10"/>
        <color theme="1"/>
        <rFont val="Arial"/>
        <family val="2"/>
      </rPr>
      <t xml:space="preserve">
- Data </t>
    </r>
    <r>
      <rPr>
        <b/>
        <sz val="10"/>
        <color rgb="FFFF0000"/>
        <rFont val="Arial"/>
        <family val="2"/>
      </rPr>
      <t>Icon should be present</t>
    </r>
    <r>
      <rPr>
        <b/>
        <sz val="10"/>
        <color theme="1"/>
        <rFont val="Arial"/>
        <family val="2"/>
      </rPr>
      <t xml:space="preserve">
- Number of Holds </t>
    </r>
    <r>
      <rPr>
        <b/>
        <sz val="10"/>
        <color rgb="FFFF0000"/>
        <rFont val="Arial"/>
        <family val="2"/>
      </rPr>
      <t>1st leg should display 1, 2nd leg should display 0</t>
    </r>
    <r>
      <rPr>
        <b/>
        <sz val="10"/>
        <color theme="1"/>
        <rFont val="Arial"/>
        <family val="2"/>
      </rPr>
      <t xml:space="preserve">
- Total Hold Time </t>
    </r>
    <r>
      <rPr>
        <b/>
        <sz val="10"/>
        <color rgb="FFFF0000"/>
        <rFont val="Arial"/>
        <family val="2"/>
      </rPr>
      <t>Should display time of hold for 1st leg only</t>
    </r>
    <r>
      <rPr>
        <b/>
        <sz val="10"/>
        <color theme="1"/>
        <rFont val="Arial"/>
        <family val="2"/>
      </rPr>
      <t xml:space="preserve">
- Number of Conferences </t>
    </r>
    <r>
      <rPr>
        <b/>
        <sz val="10"/>
        <color rgb="FFFF0000"/>
        <rFont val="Arial"/>
        <family val="2"/>
      </rPr>
      <t>Should display 1 for first leg only</t>
    </r>
    <r>
      <rPr>
        <b/>
        <sz val="10"/>
        <color theme="1"/>
        <rFont val="Arial"/>
        <family val="2"/>
      </rPr>
      <t xml:space="preserve">
- Number of Transfers </t>
    </r>
    <r>
      <rPr>
        <b/>
        <sz val="10"/>
        <color rgb="FFFF0000"/>
        <rFont val="Arial"/>
        <family val="2"/>
      </rPr>
      <t>Should display 0</t>
    </r>
    <r>
      <rPr>
        <b/>
        <sz val="10"/>
        <color theme="1"/>
        <rFont val="Arial"/>
        <family val="2"/>
      </rPr>
      <t xml:space="preserve">
- Segment Number of Holds </t>
    </r>
    <r>
      <rPr>
        <b/>
        <sz val="10"/>
        <color rgb="FFFF0000"/>
        <rFont val="Arial"/>
        <family val="2"/>
      </rPr>
      <t>1st leg should display 1, 2nd leg should display 0</t>
    </r>
    <r>
      <rPr>
        <b/>
        <sz val="10"/>
        <color theme="1"/>
        <rFont val="Arial"/>
        <family val="2"/>
      </rPr>
      <t xml:space="preserve">
- Channel </t>
    </r>
    <r>
      <rPr>
        <b/>
        <sz val="10"/>
        <color rgb="FFFF0000"/>
        <rFont val="Arial"/>
        <family val="2"/>
      </rPr>
      <t>Display Channel of call recording</t>
    </r>
    <r>
      <rPr>
        <b/>
        <sz val="10"/>
        <color theme="1"/>
        <rFont val="Arial"/>
        <family val="2"/>
      </rPr>
      <t xml:space="preserve">
- Wrap up Time </t>
    </r>
    <r>
      <rPr>
        <b/>
        <sz val="10"/>
        <color rgb="FFFF0000"/>
        <rFont val="Arial"/>
        <family val="2"/>
      </rPr>
      <t>Should display 0 unless other business requirements dicate otherwise</t>
    </r>
    <r>
      <rPr>
        <b/>
        <sz val="10"/>
        <color theme="1"/>
        <rFont val="Arial"/>
        <family val="2"/>
      </rPr>
      <t xml:space="preserve">
- Switch Call ID </t>
    </r>
    <r>
      <rPr>
        <b/>
        <sz val="10"/>
        <color rgb="FFFF0000"/>
        <rFont val="Arial"/>
        <family val="2"/>
      </rPr>
      <t>Display Value</t>
    </r>
    <r>
      <rPr>
        <b/>
        <sz val="10"/>
        <color theme="1"/>
        <rFont val="Arial"/>
        <family val="2"/>
      </rPr>
      <t xml:space="preserve">
- Local End Time </t>
    </r>
    <r>
      <rPr>
        <b/>
        <sz val="10"/>
        <color rgb="FFFF0000"/>
        <rFont val="Arial"/>
        <family val="2"/>
      </rPr>
      <t>Show local end time</t>
    </r>
    <r>
      <rPr>
        <b/>
        <sz val="10"/>
        <color theme="1"/>
        <rFont val="Arial"/>
        <family val="2"/>
      </rPr>
      <t xml:space="preserve">
- Local Start Time </t>
    </r>
    <r>
      <rPr>
        <b/>
        <sz val="10"/>
        <color rgb="FFFF0000"/>
        <rFont val="Arial"/>
        <family val="2"/>
      </rPr>
      <t>Show local start time</t>
    </r>
  </si>
  <si>
    <r>
      <t xml:space="preserve">2 calls should be recording.
The first call should have Entire Call.
The Secord call should have consult portion.
Verify the below fields are populated with values as expected:
</t>
    </r>
    <r>
      <rPr>
        <b/>
        <sz val="10"/>
        <color theme="1"/>
        <rFont val="Arial"/>
        <family val="2"/>
      </rPr>
      <t xml:space="preserve">- Start Time </t>
    </r>
    <r>
      <rPr>
        <b/>
        <sz val="10"/>
        <color rgb="FFFF0000"/>
        <rFont val="Arial"/>
        <family val="2"/>
      </rPr>
      <t>Display time of call recording</t>
    </r>
    <r>
      <rPr>
        <b/>
        <sz val="10"/>
        <color theme="1"/>
        <rFont val="Arial"/>
        <family val="2"/>
      </rPr>
      <t xml:space="preserve">
- End Time </t>
    </r>
    <r>
      <rPr>
        <b/>
        <sz val="10"/>
        <color rgb="FFFF0000"/>
        <rFont val="Arial"/>
        <family val="2"/>
      </rPr>
      <t>Display end time of call</t>
    </r>
    <r>
      <rPr>
        <b/>
        <sz val="10"/>
        <color theme="1"/>
        <rFont val="Arial"/>
        <family val="2"/>
      </rPr>
      <t xml:space="preserve">
- Duration</t>
    </r>
    <r>
      <rPr>
        <b/>
        <sz val="10"/>
        <color rgb="FFFF0000"/>
        <rFont val="Arial"/>
        <family val="2"/>
      </rPr>
      <t xml:space="preserve"> Length of recording</t>
    </r>
    <r>
      <rPr>
        <b/>
        <sz val="10"/>
        <color theme="1"/>
        <rFont val="Arial"/>
        <family val="2"/>
      </rPr>
      <t xml:space="preserve">
- Play </t>
    </r>
    <r>
      <rPr>
        <b/>
        <sz val="10"/>
        <color rgb="FFFF0000"/>
        <rFont val="Arial"/>
        <family val="2"/>
      </rPr>
      <t xml:space="preserve"> Present, ability to play</t>
    </r>
    <r>
      <rPr>
        <b/>
        <sz val="10"/>
        <color theme="1"/>
        <rFont val="Arial"/>
        <family val="2"/>
      </rPr>
      <t xml:space="preserve">
- Agent </t>
    </r>
    <r>
      <rPr>
        <b/>
        <sz val="10"/>
        <color rgb="FFFF0000"/>
        <rFont val="Arial"/>
        <family val="2"/>
      </rPr>
      <t>Display reps name</t>
    </r>
    <r>
      <rPr>
        <b/>
        <sz val="10"/>
        <color theme="1"/>
        <rFont val="Arial"/>
        <family val="2"/>
      </rPr>
      <t xml:space="preserve">
- With Screen </t>
    </r>
    <r>
      <rPr>
        <b/>
        <sz val="10"/>
        <color rgb="FFFF0000"/>
        <rFont val="Arial"/>
        <family val="2"/>
      </rPr>
      <t>If recording rules requires screen, screen should be present</t>
    </r>
    <r>
      <rPr>
        <b/>
        <sz val="10"/>
        <color theme="1"/>
        <rFont val="Arial"/>
        <family val="2"/>
      </rPr>
      <t xml:space="preserve">
- Skill group number </t>
    </r>
    <r>
      <rPr>
        <b/>
        <sz val="10"/>
        <color rgb="FFFF0000"/>
        <rFont val="Arial"/>
        <family val="2"/>
      </rPr>
      <t>Skill group number is present</t>
    </r>
    <r>
      <rPr>
        <b/>
        <sz val="10"/>
        <color theme="1"/>
        <rFont val="Arial"/>
        <family val="2"/>
      </rPr>
      <t xml:space="preserve">
- Router call key </t>
    </r>
    <r>
      <rPr>
        <b/>
        <sz val="10"/>
        <color rgb="FFFF0000"/>
        <rFont val="Arial"/>
        <family val="2"/>
      </rPr>
      <t>Should Display</t>
    </r>
    <r>
      <rPr>
        <b/>
        <sz val="10"/>
        <color theme="1"/>
        <rFont val="Arial"/>
        <family val="2"/>
      </rPr>
      <t xml:space="preserve">
- Extension </t>
    </r>
    <r>
      <rPr>
        <b/>
        <sz val="10"/>
        <color rgb="FFFF0000"/>
        <rFont val="Arial"/>
        <family val="2"/>
      </rPr>
      <t>Display extension that is being recorded</t>
    </r>
    <r>
      <rPr>
        <b/>
        <sz val="10"/>
        <color theme="1"/>
        <rFont val="Arial"/>
        <family val="2"/>
      </rPr>
      <t xml:space="preserve">
- Dialed From (ANI) </t>
    </r>
    <r>
      <rPr>
        <b/>
        <sz val="10"/>
        <color rgb="FFFF0000"/>
        <rFont val="Arial"/>
        <family val="2"/>
      </rPr>
      <t>Display number dialed from</t>
    </r>
    <r>
      <rPr>
        <b/>
        <sz val="10"/>
        <color theme="1"/>
        <rFont val="Arial"/>
        <family val="2"/>
      </rPr>
      <t xml:space="preserve">
- Dialed To (DNIS) </t>
    </r>
    <r>
      <rPr>
        <b/>
        <sz val="10"/>
        <color rgb="FFFF0000"/>
        <rFont val="Arial"/>
        <family val="2"/>
      </rPr>
      <t>Display number dialed to</t>
    </r>
    <r>
      <rPr>
        <b/>
        <sz val="10"/>
        <color theme="1"/>
        <rFont val="Arial"/>
        <family val="2"/>
      </rPr>
      <t xml:space="preserve">
- Direction </t>
    </r>
    <r>
      <rPr>
        <b/>
        <sz val="10"/>
        <color rgb="FFFF0000"/>
        <rFont val="Arial"/>
        <family val="2"/>
      </rPr>
      <t>Should show incoming then internal</t>
    </r>
    <r>
      <rPr>
        <b/>
        <sz val="10"/>
        <color theme="1"/>
        <rFont val="Arial"/>
        <family val="2"/>
      </rPr>
      <t xml:space="preserve">
- ContactID </t>
    </r>
    <r>
      <rPr>
        <b/>
        <sz val="10"/>
        <color rgb="FFFF0000"/>
        <rFont val="Arial"/>
        <family val="2"/>
      </rPr>
      <t>Should Display</t>
    </r>
    <r>
      <rPr>
        <b/>
        <sz val="10"/>
        <color theme="1"/>
        <rFont val="Arial"/>
        <family val="2"/>
      </rPr>
      <t xml:space="preserve">
- Contact Duration </t>
    </r>
    <r>
      <rPr>
        <b/>
        <sz val="10"/>
        <color rgb="FFFF0000"/>
        <rFont val="Arial"/>
        <family val="2"/>
      </rPr>
      <t>Should show duration of the call</t>
    </r>
    <r>
      <rPr>
        <b/>
        <sz val="10"/>
        <color theme="1"/>
        <rFont val="Arial"/>
        <family val="2"/>
      </rPr>
      <t xml:space="preserve">
- Acquisition Module </t>
    </r>
    <r>
      <rPr>
        <b/>
        <sz val="10"/>
        <color rgb="FFFF0000"/>
        <rFont val="Arial"/>
        <family val="2"/>
      </rPr>
      <t>Should show the module the audio was recording on</t>
    </r>
    <r>
      <rPr>
        <b/>
        <sz val="10"/>
        <color theme="1"/>
        <rFont val="Arial"/>
        <family val="2"/>
      </rPr>
      <t xml:space="preserve">
- Screen Acquistion Module </t>
    </r>
    <r>
      <rPr>
        <b/>
        <sz val="10"/>
        <color rgb="FFFF0000"/>
        <rFont val="Arial"/>
        <family val="2"/>
      </rPr>
      <t>Should show the module the screen was recording on</t>
    </r>
    <r>
      <rPr>
        <b/>
        <sz val="10"/>
        <color theme="1"/>
        <rFont val="Arial"/>
        <family val="2"/>
      </rPr>
      <t xml:space="preserve">
- Switch </t>
    </r>
    <r>
      <rPr>
        <b/>
        <sz val="10"/>
        <color rgb="FFFF0000"/>
        <rFont val="Arial"/>
        <family val="2"/>
      </rPr>
      <t>Show the data source of the phone</t>
    </r>
    <r>
      <rPr>
        <b/>
        <sz val="10"/>
        <color theme="1"/>
        <rFont val="Arial"/>
        <family val="2"/>
      </rPr>
      <t xml:space="preserve">
- PBX ID </t>
    </r>
    <r>
      <rPr>
        <b/>
        <sz val="10"/>
        <color rgb="FFFF0000"/>
        <rFont val="Arial"/>
        <family val="2"/>
      </rPr>
      <t>Id of the call manager (make sure value is present)</t>
    </r>
    <r>
      <rPr>
        <b/>
        <sz val="10"/>
        <color theme="1"/>
        <rFont val="Arial"/>
        <family val="2"/>
      </rPr>
      <t xml:space="preserve">
- Data </t>
    </r>
    <r>
      <rPr>
        <b/>
        <sz val="10"/>
        <color rgb="FFFF0000"/>
        <rFont val="Arial"/>
        <family val="2"/>
      </rPr>
      <t>Icon should be present</t>
    </r>
    <r>
      <rPr>
        <b/>
        <sz val="10"/>
        <color theme="1"/>
        <rFont val="Arial"/>
        <family val="2"/>
      </rPr>
      <t xml:space="preserve">
- Number of Holds </t>
    </r>
    <r>
      <rPr>
        <b/>
        <sz val="10"/>
        <color rgb="FFFF0000"/>
        <rFont val="Arial"/>
        <family val="2"/>
      </rPr>
      <t>1st leg should display 1, 2nd leg should display 0</t>
    </r>
    <r>
      <rPr>
        <b/>
        <sz val="10"/>
        <color theme="1"/>
        <rFont val="Arial"/>
        <family val="2"/>
      </rPr>
      <t xml:space="preserve">
- Total Hold Time </t>
    </r>
    <r>
      <rPr>
        <b/>
        <sz val="10"/>
        <color rgb="FFFF0000"/>
        <rFont val="Arial"/>
        <family val="2"/>
      </rPr>
      <t>1st leg should display time of hold, 2nd leg should display 0</t>
    </r>
    <r>
      <rPr>
        <b/>
        <sz val="10"/>
        <color theme="1"/>
        <rFont val="Arial"/>
        <family val="2"/>
      </rPr>
      <t xml:space="preserve">
- Number of Conferences </t>
    </r>
    <r>
      <rPr>
        <b/>
        <sz val="10"/>
        <color rgb="FFFF0000"/>
        <rFont val="Arial"/>
        <family val="2"/>
      </rPr>
      <t>Should display 0</t>
    </r>
    <r>
      <rPr>
        <b/>
        <sz val="10"/>
        <color theme="1"/>
        <rFont val="Arial"/>
        <family val="2"/>
      </rPr>
      <t xml:space="preserve">
- Number of Transfers </t>
    </r>
    <r>
      <rPr>
        <b/>
        <sz val="10"/>
        <color rgb="FFFF0000"/>
        <rFont val="Arial"/>
        <family val="2"/>
      </rPr>
      <t>Should display 0</t>
    </r>
    <r>
      <rPr>
        <b/>
        <sz val="10"/>
        <color theme="1"/>
        <rFont val="Arial"/>
        <family val="2"/>
      </rPr>
      <t xml:space="preserve">
- Segment Number of Holds </t>
    </r>
    <r>
      <rPr>
        <b/>
        <sz val="10"/>
        <color rgb="FFFF0000"/>
        <rFont val="Arial"/>
        <family val="2"/>
      </rPr>
      <t>1st leg should display 1, 2nd leg should display 0</t>
    </r>
    <r>
      <rPr>
        <b/>
        <sz val="10"/>
        <color theme="1"/>
        <rFont val="Arial"/>
        <family val="2"/>
      </rPr>
      <t xml:space="preserve">
- Channel </t>
    </r>
    <r>
      <rPr>
        <b/>
        <sz val="10"/>
        <color rgb="FFFF0000"/>
        <rFont val="Arial"/>
        <family val="2"/>
      </rPr>
      <t>Display Channel of call recording</t>
    </r>
    <r>
      <rPr>
        <b/>
        <sz val="10"/>
        <color theme="1"/>
        <rFont val="Arial"/>
        <family val="2"/>
      </rPr>
      <t xml:space="preserve">
- Wrap up Time </t>
    </r>
    <r>
      <rPr>
        <b/>
        <sz val="10"/>
        <color rgb="FFFF0000"/>
        <rFont val="Arial"/>
        <family val="2"/>
      </rPr>
      <t>Should display 0 unless other business requirements dicate otherwise</t>
    </r>
    <r>
      <rPr>
        <b/>
        <sz val="10"/>
        <color theme="1"/>
        <rFont val="Arial"/>
        <family val="2"/>
      </rPr>
      <t xml:space="preserve">
- Switch Call ID </t>
    </r>
    <r>
      <rPr>
        <b/>
        <sz val="10"/>
        <color rgb="FFFF0000"/>
        <rFont val="Arial"/>
        <family val="2"/>
      </rPr>
      <t>Display Value</t>
    </r>
    <r>
      <rPr>
        <b/>
        <sz val="10"/>
        <color theme="1"/>
        <rFont val="Arial"/>
        <family val="2"/>
      </rPr>
      <t xml:space="preserve">
- Local End Time </t>
    </r>
    <r>
      <rPr>
        <b/>
        <sz val="10"/>
        <color rgb="FFFF0000"/>
        <rFont val="Arial"/>
        <family val="2"/>
      </rPr>
      <t>Show local end time</t>
    </r>
    <r>
      <rPr>
        <b/>
        <sz val="10"/>
        <color theme="1"/>
        <rFont val="Arial"/>
        <family val="2"/>
      </rPr>
      <t xml:space="preserve">
- Local Start Time </t>
    </r>
    <r>
      <rPr>
        <b/>
        <sz val="10"/>
        <color rgb="FFFF0000"/>
        <rFont val="Arial"/>
        <family val="2"/>
      </rPr>
      <t>Show local start time</t>
    </r>
  </si>
  <si>
    <t>Ability to record the incoming calls with 11 digit plan from PSTN</t>
  </si>
  <si>
    <r>
      <t xml:space="preserve">One Call should be recording.
During playback of the call, the audio stops for the duration call was on hold.
During playback of the call, the screen continues to record during call was on hold.
The audio starts playing when call resumes.
Verify the below fields are populated with values as expected:
</t>
    </r>
    <r>
      <rPr>
        <b/>
        <sz val="10"/>
        <color theme="1"/>
        <rFont val="Arial"/>
        <family val="2"/>
      </rPr>
      <t xml:space="preserve">- Start Time </t>
    </r>
    <r>
      <rPr>
        <b/>
        <sz val="10"/>
        <color rgb="FFFF0000"/>
        <rFont val="Arial"/>
        <family val="2"/>
      </rPr>
      <t>Display time of call recording</t>
    </r>
    <r>
      <rPr>
        <b/>
        <sz val="10"/>
        <color theme="1"/>
        <rFont val="Arial"/>
        <family val="2"/>
      </rPr>
      <t xml:space="preserve">
- End Time </t>
    </r>
    <r>
      <rPr>
        <b/>
        <sz val="10"/>
        <color rgb="FFFF0000"/>
        <rFont val="Arial"/>
        <family val="2"/>
      </rPr>
      <t>Display end time of call</t>
    </r>
    <r>
      <rPr>
        <b/>
        <sz val="10"/>
        <color theme="1"/>
        <rFont val="Arial"/>
        <family val="2"/>
      </rPr>
      <t xml:space="preserve">
- Duration</t>
    </r>
    <r>
      <rPr>
        <b/>
        <sz val="10"/>
        <color rgb="FFFF0000"/>
        <rFont val="Arial"/>
        <family val="2"/>
      </rPr>
      <t xml:space="preserve"> Length of recording</t>
    </r>
    <r>
      <rPr>
        <b/>
        <sz val="10"/>
        <color theme="1"/>
        <rFont val="Arial"/>
        <family val="2"/>
      </rPr>
      <t xml:space="preserve">
- Play </t>
    </r>
    <r>
      <rPr>
        <b/>
        <sz val="10"/>
        <color rgb="FFFF0000"/>
        <rFont val="Arial"/>
        <family val="2"/>
      </rPr>
      <t xml:space="preserve"> Present, ability to play</t>
    </r>
    <r>
      <rPr>
        <b/>
        <sz val="10"/>
        <color theme="1"/>
        <rFont val="Arial"/>
        <family val="2"/>
      </rPr>
      <t xml:space="preserve">
- Agent </t>
    </r>
    <r>
      <rPr>
        <b/>
        <sz val="10"/>
        <color rgb="FFFF0000"/>
        <rFont val="Arial"/>
        <family val="2"/>
      </rPr>
      <t>Display reps name</t>
    </r>
    <r>
      <rPr>
        <b/>
        <sz val="10"/>
        <color theme="1"/>
        <rFont val="Arial"/>
        <family val="2"/>
      </rPr>
      <t xml:space="preserve">
- With Screen </t>
    </r>
    <r>
      <rPr>
        <b/>
        <sz val="10"/>
        <color rgb="FFFF0000"/>
        <rFont val="Arial"/>
        <family val="2"/>
      </rPr>
      <t>If recording rules requires screen, screen should be present</t>
    </r>
    <r>
      <rPr>
        <b/>
        <sz val="10"/>
        <color theme="1"/>
        <rFont val="Arial"/>
        <family val="2"/>
      </rPr>
      <t xml:space="preserve">
- Skill group number </t>
    </r>
    <r>
      <rPr>
        <b/>
        <sz val="10"/>
        <color rgb="FFFF0000"/>
        <rFont val="Arial"/>
        <family val="2"/>
      </rPr>
      <t>Skill group number is present</t>
    </r>
    <r>
      <rPr>
        <b/>
        <sz val="10"/>
        <color theme="1"/>
        <rFont val="Arial"/>
        <family val="2"/>
      </rPr>
      <t xml:space="preserve">
- Router call key </t>
    </r>
    <r>
      <rPr>
        <b/>
        <sz val="10"/>
        <color rgb="FFFF0000"/>
        <rFont val="Arial"/>
        <family val="2"/>
      </rPr>
      <t>Should Display</t>
    </r>
    <r>
      <rPr>
        <b/>
        <sz val="10"/>
        <color theme="1"/>
        <rFont val="Arial"/>
        <family val="2"/>
      </rPr>
      <t xml:space="preserve">
- Extension </t>
    </r>
    <r>
      <rPr>
        <b/>
        <sz val="10"/>
        <color rgb="FFFF0000"/>
        <rFont val="Arial"/>
        <family val="2"/>
      </rPr>
      <t>Display extension that is being recorded</t>
    </r>
    <r>
      <rPr>
        <b/>
        <sz val="10"/>
        <color theme="1"/>
        <rFont val="Arial"/>
        <family val="2"/>
      </rPr>
      <t xml:space="preserve">
- Dialed From (ANI) </t>
    </r>
    <r>
      <rPr>
        <b/>
        <sz val="10"/>
        <color rgb="FFFF0000"/>
        <rFont val="Arial"/>
        <family val="2"/>
      </rPr>
      <t>Display number dialed from</t>
    </r>
    <r>
      <rPr>
        <b/>
        <sz val="10"/>
        <color theme="1"/>
        <rFont val="Arial"/>
        <family val="2"/>
      </rPr>
      <t xml:space="preserve">
- Dialed To (DNIS) </t>
    </r>
    <r>
      <rPr>
        <b/>
        <sz val="10"/>
        <color rgb="FFFF0000"/>
        <rFont val="Arial"/>
        <family val="2"/>
      </rPr>
      <t>Display number dialed to</t>
    </r>
    <r>
      <rPr>
        <b/>
        <sz val="10"/>
        <color theme="1"/>
        <rFont val="Arial"/>
        <family val="2"/>
      </rPr>
      <t xml:space="preserve">
- Direction </t>
    </r>
    <r>
      <rPr>
        <b/>
        <sz val="10"/>
        <color rgb="FFFF0000"/>
        <rFont val="Arial"/>
        <family val="2"/>
      </rPr>
      <t>Should show incoming</t>
    </r>
    <r>
      <rPr>
        <b/>
        <sz val="10"/>
        <color theme="1"/>
        <rFont val="Arial"/>
        <family val="2"/>
      </rPr>
      <t xml:space="preserve">
- ContactID </t>
    </r>
    <r>
      <rPr>
        <b/>
        <sz val="10"/>
        <color rgb="FFFF0000"/>
        <rFont val="Arial"/>
        <family val="2"/>
      </rPr>
      <t>Should Display</t>
    </r>
    <r>
      <rPr>
        <b/>
        <sz val="10"/>
        <color theme="1"/>
        <rFont val="Arial"/>
        <family val="2"/>
      </rPr>
      <t xml:space="preserve">
- Contact Duration </t>
    </r>
    <r>
      <rPr>
        <b/>
        <sz val="10"/>
        <color rgb="FFFF0000"/>
        <rFont val="Arial"/>
        <family val="2"/>
      </rPr>
      <t>Should show duration of the call</t>
    </r>
    <r>
      <rPr>
        <b/>
        <sz val="10"/>
        <color theme="1"/>
        <rFont val="Arial"/>
        <family val="2"/>
      </rPr>
      <t xml:space="preserve">
- Acquisition Module </t>
    </r>
    <r>
      <rPr>
        <b/>
        <sz val="10"/>
        <color rgb="FFFF0000"/>
        <rFont val="Arial"/>
        <family val="2"/>
      </rPr>
      <t>Should show the module the audio was recording on</t>
    </r>
    <r>
      <rPr>
        <b/>
        <sz val="10"/>
        <color theme="1"/>
        <rFont val="Arial"/>
        <family val="2"/>
      </rPr>
      <t xml:space="preserve">
- Screen Acquistion Module </t>
    </r>
    <r>
      <rPr>
        <b/>
        <sz val="10"/>
        <color rgb="FFFF0000"/>
        <rFont val="Arial"/>
        <family val="2"/>
      </rPr>
      <t>Should show the module the screen was recording on</t>
    </r>
    <r>
      <rPr>
        <b/>
        <sz val="10"/>
        <color theme="1"/>
        <rFont val="Arial"/>
        <family val="2"/>
      </rPr>
      <t xml:space="preserve">
- Switch </t>
    </r>
    <r>
      <rPr>
        <b/>
        <sz val="10"/>
        <color rgb="FFFF0000"/>
        <rFont val="Arial"/>
        <family val="2"/>
      </rPr>
      <t>Show the data source of the phone</t>
    </r>
    <r>
      <rPr>
        <b/>
        <sz val="10"/>
        <color theme="1"/>
        <rFont val="Arial"/>
        <family val="2"/>
      </rPr>
      <t xml:space="preserve">
- PBX ID </t>
    </r>
    <r>
      <rPr>
        <b/>
        <sz val="10"/>
        <color rgb="FFFF0000"/>
        <rFont val="Arial"/>
        <family val="2"/>
      </rPr>
      <t>Id of the call manager (make sure value is present)</t>
    </r>
    <r>
      <rPr>
        <b/>
        <sz val="10"/>
        <color theme="1"/>
        <rFont val="Arial"/>
        <family val="2"/>
      </rPr>
      <t xml:space="preserve">
- Data </t>
    </r>
    <r>
      <rPr>
        <b/>
        <sz val="10"/>
        <color rgb="FFFF0000"/>
        <rFont val="Arial"/>
        <family val="2"/>
      </rPr>
      <t>Icon should be present</t>
    </r>
    <r>
      <rPr>
        <b/>
        <sz val="10"/>
        <color theme="1"/>
        <rFont val="Arial"/>
        <family val="2"/>
      </rPr>
      <t xml:space="preserve">
- Number of Holds </t>
    </r>
    <r>
      <rPr>
        <b/>
        <sz val="10"/>
        <color rgb="FFFF0000"/>
        <rFont val="Arial"/>
        <family val="2"/>
      </rPr>
      <t>Should display number of holds</t>
    </r>
    <r>
      <rPr>
        <b/>
        <sz val="10"/>
        <color theme="1"/>
        <rFont val="Arial"/>
        <family val="2"/>
      </rPr>
      <t xml:space="preserve">
- Total Hold Time </t>
    </r>
    <r>
      <rPr>
        <b/>
        <sz val="10"/>
        <color rgb="FFFF0000"/>
        <rFont val="Arial"/>
        <family val="2"/>
      </rPr>
      <t>Should display total hold time</t>
    </r>
    <r>
      <rPr>
        <b/>
        <sz val="10"/>
        <color theme="1"/>
        <rFont val="Arial"/>
        <family val="2"/>
      </rPr>
      <t xml:space="preserve">
- Number of Conferences </t>
    </r>
    <r>
      <rPr>
        <b/>
        <sz val="10"/>
        <color rgb="FFFF0000"/>
        <rFont val="Arial"/>
        <family val="2"/>
      </rPr>
      <t>Should display 0</t>
    </r>
    <r>
      <rPr>
        <b/>
        <sz val="10"/>
        <color theme="1"/>
        <rFont val="Arial"/>
        <family val="2"/>
      </rPr>
      <t xml:space="preserve">
- Number of Transfers </t>
    </r>
    <r>
      <rPr>
        <b/>
        <sz val="10"/>
        <color rgb="FFFF0000"/>
        <rFont val="Arial"/>
        <family val="2"/>
      </rPr>
      <t>Should display 0</t>
    </r>
    <r>
      <rPr>
        <b/>
        <sz val="10"/>
        <color theme="1"/>
        <rFont val="Arial"/>
        <family val="2"/>
      </rPr>
      <t xml:space="preserve">
- Segment Number of Holds </t>
    </r>
    <r>
      <rPr>
        <b/>
        <sz val="10"/>
        <color rgb="FFFF0000"/>
        <rFont val="Arial"/>
        <family val="2"/>
      </rPr>
      <t>Should display number of segment holds</t>
    </r>
    <r>
      <rPr>
        <b/>
        <sz val="10"/>
        <color theme="1"/>
        <rFont val="Arial"/>
        <family val="2"/>
      </rPr>
      <t xml:space="preserve">
- Channel </t>
    </r>
    <r>
      <rPr>
        <b/>
        <sz val="10"/>
        <color rgb="FFFF0000"/>
        <rFont val="Arial"/>
        <family val="2"/>
      </rPr>
      <t>Display Channel of call recording</t>
    </r>
    <r>
      <rPr>
        <b/>
        <sz val="10"/>
        <color theme="1"/>
        <rFont val="Arial"/>
        <family val="2"/>
      </rPr>
      <t xml:space="preserve">
- Wrap up Time </t>
    </r>
    <r>
      <rPr>
        <b/>
        <sz val="10"/>
        <color rgb="FFFF0000"/>
        <rFont val="Arial"/>
        <family val="2"/>
      </rPr>
      <t>Should display 0 unless other business requirements dicate otherwise</t>
    </r>
    <r>
      <rPr>
        <b/>
        <sz val="10"/>
        <color theme="1"/>
        <rFont val="Arial"/>
        <family val="2"/>
      </rPr>
      <t xml:space="preserve">
- Switch Call ID </t>
    </r>
    <r>
      <rPr>
        <b/>
        <sz val="10"/>
        <color rgb="FFFF0000"/>
        <rFont val="Arial"/>
        <family val="2"/>
      </rPr>
      <t>Display Value</t>
    </r>
    <r>
      <rPr>
        <b/>
        <sz val="10"/>
        <color theme="1"/>
        <rFont val="Arial"/>
        <family val="2"/>
      </rPr>
      <t xml:space="preserve">
- Local End Time </t>
    </r>
    <r>
      <rPr>
        <b/>
        <sz val="10"/>
        <color rgb="FFFF0000"/>
        <rFont val="Arial"/>
        <family val="2"/>
      </rPr>
      <t>Show local end time</t>
    </r>
    <r>
      <rPr>
        <b/>
        <sz val="10"/>
        <color theme="1"/>
        <rFont val="Arial"/>
        <family val="2"/>
      </rPr>
      <t xml:space="preserve">
- Local Start Time </t>
    </r>
    <r>
      <rPr>
        <b/>
        <sz val="10"/>
        <color rgb="FFFF0000"/>
        <rFont val="Arial"/>
        <family val="2"/>
      </rPr>
      <t xml:space="preserve">Show local start time
</t>
    </r>
    <r>
      <rPr>
        <b/>
        <sz val="10"/>
        <rFont val="Arial"/>
        <family val="2"/>
      </rPr>
      <t>-Calling Terminal</t>
    </r>
  </si>
  <si>
    <t xml:space="preserve">1.Call to lead number from PSTN.
2.REP A gets a call. Pick up on SFCTI. 
3.Talk for 1-2 min.
4.Cold transfer to Another agent from SFCTI by using 11 digit tranfer number.
5.Talk for 1-2 min.
6.Hang up call. </t>
  </si>
  <si>
    <t>1.Call to lead number from PSTN.
2.REP A gets a call. Pick up on SFCTI. 
3.Talk for 1-2 min.
4.Click on conference on SFCTI and dial 11 digit tranfer number.
5.Pick up call on Rep B's SFCTI.
5.Talk for 1-2 min.
6.REP A clicks on Drop Active and disconnect call with Rep B.
7.Rep A talks with Customer.
8.Disconnect the call.</t>
  </si>
  <si>
    <t>1.Call to lead number from PSTN.
2.REP A gets a call. Pick up on HP 
3.Talk for 1-2 min.
4.Click on conference on HP and dial 11 digit tranfer number.
5.Pick up call on Rep B's HP.
5.Talk for 1-2 min.
6.REP A clicks on Drop Active and disconnect call with Rep B.
7.Rep A talks with Customer.
8.Disconnect the call.</t>
  </si>
  <si>
    <r>
      <t xml:space="preserve">1.Customer should dial the DID number of rep.
2.Rep should answer the call through Hard Phone.
3.Rep should look for  AIM/CFN icon in the system tray
4.Rep should right click on the AIM/CFN icon 
5.Rep should click on Start Monitoring
6.Rep should click on Check recording Status.
7.Rep should also hover the mouse pointer on AIM/CFN icon tray to get recording status.
8.Rep should get message that "recording ".
9.User should go to Impact360 application and playback the call and verify that AIM/CFN call is recorded with voice &amp; Screen on it.
10. . Verify the below fields are populated with values as expected:
- </t>
    </r>
    <r>
      <rPr>
        <b/>
        <sz val="10"/>
        <color theme="1"/>
        <rFont val="Arial"/>
        <family val="2"/>
      </rPr>
      <t xml:space="preserve">S- Start Time </t>
    </r>
    <r>
      <rPr>
        <b/>
        <sz val="10"/>
        <color rgb="FFFF0000"/>
        <rFont val="Arial"/>
        <family val="2"/>
      </rPr>
      <t>Display time of call recording</t>
    </r>
    <r>
      <rPr>
        <b/>
        <sz val="10"/>
        <color theme="1"/>
        <rFont val="Arial"/>
        <family val="2"/>
      </rPr>
      <t xml:space="preserve">
- End Time</t>
    </r>
    <r>
      <rPr>
        <b/>
        <sz val="10"/>
        <color rgb="FFFF0000"/>
        <rFont val="Arial"/>
        <family val="2"/>
      </rPr>
      <t xml:space="preserve"> Display end time of call</t>
    </r>
    <r>
      <rPr>
        <b/>
        <sz val="10"/>
        <color theme="1"/>
        <rFont val="Arial"/>
        <family val="2"/>
      </rPr>
      <t xml:space="preserve">
- Duration </t>
    </r>
    <r>
      <rPr>
        <b/>
        <sz val="10"/>
        <color rgb="FFFF0000"/>
        <rFont val="Arial"/>
        <family val="2"/>
      </rPr>
      <t>Length of recording</t>
    </r>
    <r>
      <rPr>
        <b/>
        <sz val="10"/>
        <color theme="1"/>
        <rFont val="Arial"/>
        <family val="2"/>
      </rPr>
      <t xml:space="preserve">
- Play  </t>
    </r>
    <r>
      <rPr>
        <b/>
        <sz val="10"/>
        <color rgb="FFFF0000"/>
        <rFont val="Arial"/>
        <family val="2"/>
      </rPr>
      <t>Present, ability to play</t>
    </r>
    <r>
      <rPr>
        <b/>
        <sz val="10"/>
        <color theme="1"/>
        <rFont val="Arial"/>
        <family val="2"/>
      </rPr>
      <t xml:space="preserve">
- Agent </t>
    </r>
    <r>
      <rPr>
        <b/>
        <sz val="10"/>
        <color rgb="FFFF0000"/>
        <rFont val="Arial"/>
        <family val="2"/>
      </rPr>
      <t>Display reps name</t>
    </r>
    <r>
      <rPr>
        <b/>
        <sz val="10"/>
        <color theme="1"/>
        <rFont val="Arial"/>
        <family val="2"/>
      </rPr>
      <t xml:space="preserve">
- With Screen</t>
    </r>
    <r>
      <rPr>
        <b/>
        <sz val="10"/>
        <color rgb="FFFF0000"/>
        <rFont val="Arial"/>
        <family val="2"/>
      </rPr>
      <t xml:space="preserve"> If recording rules requires screen, screen should be present</t>
    </r>
    <r>
      <rPr>
        <b/>
        <sz val="10"/>
        <color theme="1"/>
        <rFont val="Arial"/>
        <family val="2"/>
      </rPr>
      <t xml:space="preserve">
- Skill group number</t>
    </r>
    <r>
      <rPr>
        <b/>
        <sz val="10"/>
        <color rgb="FFFF0000"/>
        <rFont val="Arial"/>
        <family val="2"/>
      </rPr>
      <t xml:space="preserve"> Skill group number is present</t>
    </r>
    <r>
      <rPr>
        <b/>
        <sz val="10"/>
        <color theme="1"/>
        <rFont val="Arial"/>
        <family val="2"/>
      </rPr>
      <t xml:space="preserve">
- Router call </t>
    </r>
    <r>
      <rPr>
        <b/>
        <sz val="10"/>
        <color rgb="FFFF0000"/>
        <rFont val="Arial"/>
        <family val="2"/>
      </rPr>
      <t>key Should Display</t>
    </r>
    <r>
      <rPr>
        <b/>
        <sz val="10"/>
        <color theme="1"/>
        <rFont val="Arial"/>
        <family val="2"/>
      </rPr>
      <t xml:space="preserve">
- Extension </t>
    </r>
    <r>
      <rPr>
        <b/>
        <sz val="10"/>
        <color rgb="FFFF0000"/>
        <rFont val="Arial"/>
        <family val="2"/>
      </rPr>
      <t>Display extension that is being recorded</t>
    </r>
    <r>
      <rPr>
        <b/>
        <sz val="10"/>
        <color theme="1"/>
        <rFont val="Arial"/>
        <family val="2"/>
      </rPr>
      <t xml:space="preserve">
- Dialed From (ANI) </t>
    </r>
    <r>
      <rPr>
        <b/>
        <sz val="10"/>
        <color rgb="FFFF0000"/>
        <rFont val="Arial"/>
        <family val="2"/>
      </rPr>
      <t>Display number dialed from</t>
    </r>
    <r>
      <rPr>
        <b/>
        <sz val="10"/>
        <color theme="1"/>
        <rFont val="Arial"/>
        <family val="2"/>
      </rPr>
      <t xml:space="preserve">
- Dialed To (DNIS)</t>
    </r>
    <r>
      <rPr>
        <b/>
        <sz val="10"/>
        <color rgb="FFFF0000"/>
        <rFont val="Arial"/>
        <family val="2"/>
      </rPr>
      <t xml:space="preserve"> Display number dialed to</t>
    </r>
    <r>
      <rPr>
        <b/>
        <sz val="10"/>
        <color theme="1"/>
        <rFont val="Arial"/>
        <family val="2"/>
      </rPr>
      <t xml:space="preserve">
- Direction </t>
    </r>
    <r>
      <rPr>
        <b/>
        <sz val="10"/>
        <color rgb="FFFF0000"/>
        <rFont val="Arial"/>
        <family val="2"/>
      </rPr>
      <t>Should show incoming</t>
    </r>
    <r>
      <rPr>
        <b/>
        <sz val="10"/>
        <color theme="1"/>
        <rFont val="Arial"/>
        <family val="2"/>
      </rPr>
      <t xml:space="preserve">
- ContactID</t>
    </r>
    <r>
      <rPr>
        <b/>
        <sz val="10"/>
        <color rgb="FFFF0000"/>
        <rFont val="Arial"/>
        <family val="2"/>
      </rPr>
      <t xml:space="preserve"> Should Display</t>
    </r>
    <r>
      <rPr>
        <b/>
        <sz val="10"/>
        <color theme="1"/>
        <rFont val="Arial"/>
        <family val="2"/>
      </rPr>
      <t xml:space="preserve">
- Contact Duration </t>
    </r>
    <r>
      <rPr>
        <b/>
        <sz val="10"/>
        <color rgb="FFFF0000"/>
        <rFont val="Arial"/>
        <family val="2"/>
      </rPr>
      <t>Should show duration of the call</t>
    </r>
    <r>
      <rPr>
        <b/>
        <sz val="10"/>
        <color theme="1"/>
        <rFont val="Arial"/>
        <family val="2"/>
      </rPr>
      <t xml:space="preserve">
- Acquisition Module </t>
    </r>
    <r>
      <rPr>
        <b/>
        <sz val="10"/>
        <color rgb="FFFF0000"/>
        <rFont val="Arial"/>
        <family val="2"/>
      </rPr>
      <t>Should show the module the audio was recording on</t>
    </r>
    <r>
      <rPr>
        <b/>
        <sz val="10"/>
        <color theme="1"/>
        <rFont val="Arial"/>
        <family val="2"/>
      </rPr>
      <t xml:space="preserve">
- Screen Acquistion Module </t>
    </r>
    <r>
      <rPr>
        <b/>
        <sz val="10"/>
        <color rgb="FFFF0000"/>
        <rFont val="Arial"/>
        <family val="2"/>
      </rPr>
      <t>Should show the module the screen was recording on</t>
    </r>
    <r>
      <rPr>
        <b/>
        <sz val="10"/>
        <color theme="1"/>
        <rFont val="Arial"/>
        <family val="2"/>
      </rPr>
      <t xml:space="preserve">
- Switch</t>
    </r>
    <r>
      <rPr>
        <b/>
        <sz val="10"/>
        <color rgb="FFFF0000"/>
        <rFont val="Arial"/>
        <family val="2"/>
      </rPr>
      <t xml:space="preserve"> Show the data source of the phone</t>
    </r>
    <r>
      <rPr>
        <b/>
        <sz val="10"/>
        <color theme="1"/>
        <rFont val="Arial"/>
        <family val="2"/>
      </rPr>
      <t xml:space="preserve">
- PBX ID</t>
    </r>
    <r>
      <rPr>
        <b/>
        <sz val="10"/>
        <color rgb="FFFF0000"/>
        <rFont val="Arial"/>
        <family val="2"/>
      </rPr>
      <t xml:space="preserve"> Id of the call manager (make sure value is present)</t>
    </r>
    <r>
      <rPr>
        <b/>
        <sz val="10"/>
        <color theme="1"/>
        <rFont val="Arial"/>
        <family val="2"/>
      </rPr>
      <t xml:space="preserve">
- Data Icon </t>
    </r>
    <r>
      <rPr>
        <b/>
        <sz val="10"/>
        <color rgb="FFFF0000"/>
        <rFont val="Arial"/>
        <family val="2"/>
      </rPr>
      <t>should be present</t>
    </r>
    <r>
      <rPr>
        <b/>
        <sz val="10"/>
        <color theme="1"/>
        <rFont val="Arial"/>
        <family val="2"/>
      </rPr>
      <t xml:space="preserve">
- Number of Holds </t>
    </r>
    <r>
      <rPr>
        <b/>
        <sz val="10"/>
        <color rgb="FFFF0000"/>
        <rFont val="Arial"/>
        <family val="2"/>
      </rPr>
      <t>Should display number of holds</t>
    </r>
    <r>
      <rPr>
        <b/>
        <sz val="10"/>
        <color theme="1"/>
        <rFont val="Arial"/>
        <family val="2"/>
      </rPr>
      <t xml:space="preserve">
- Total Hold Time </t>
    </r>
    <r>
      <rPr>
        <b/>
        <sz val="10"/>
        <color rgb="FFFF0000"/>
        <rFont val="Arial"/>
        <family val="2"/>
      </rPr>
      <t>Should display total hold time</t>
    </r>
    <r>
      <rPr>
        <b/>
        <sz val="10"/>
        <color theme="1"/>
        <rFont val="Arial"/>
        <family val="2"/>
      </rPr>
      <t xml:space="preserve">
- Number of Conferences </t>
    </r>
    <r>
      <rPr>
        <b/>
        <sz val="10"/>
        <color rgb="FFFF0000"/>
        <rFont val="Arial"/>
        <family val="2"/>
      </rPr>
      <t>Should display 0</t>
    </r>
    <r>
      <rPr>
        <b/>
        <sz val="10"/>
        <color theme="1"/>
        <rFont val="Arial"/>
        <family val="2"/>
      </rPr>
      <t xml:space="preserve">
- Number of Transfers </t>
    </r>
    <r>
      <rPr>
        <b/>
        <sz val="10"/>
        <color rgb="FFFF0000"/>
        <rFont val="Arial"/>
        <family val="2"/>
      </rPr>
      <t>Should display 0</t>
    </r>
    <r>
      <rPr>
        <b/>
        <sz val="10"/>
        <color theme="1"/>
        <rFont val="Arial"/>
        <family val="2"/>
      </rPr>
      <t xml:space="preserve">
- Segment Number of Holds</t>
    </r>
    <r>
      <rPr>
        <b/>
        <sz val="10"/>
        <color rgb="FFFF0000"/>
        <rFont val="Arial"/>
        <family val="2"/>
      </rPr>
      <t xml:space="preserve"> Should display number of segment holds</t>
    </r>
    <r>
      <rPr>
        <b/>
        <sz val="10"/>
        <color theme="1"/>
        <rFont val="Arial"/>
        <family val="2"/>
      </rPr>
      <t xml:space="preserve">
- Channel </t>
    </r>
    <r>
      <rPr>
        <b/>
        <sz val="10"/>
        <color rgb="FFFF0000"/>
        <rFont val="Arial"/>
        <family val="2"/>
      </rPr>
      <t>Display Channel of call recording</t>
    </r>
    <r>
      <rPr>
        <b/>
        <sz val="10"/>
        <color theme="1"/>
        <rFont val="Arial"/>
        <family val="2"/>
      </rPr>
      <t xml:space="preserve">
- Wrap up Time </t>
    </r>
    <r>
      <rPr>
        <b/>
        <sz val="10"/>
        <color rgb="FFFF0000"/>
        <rFont val="Arial"/>
        <family val="2"/>
      </rPr>
      <t>Should display 0 unless other business requirements dicate otherwise</t>
    </r>
    <r>
      <rPr>
        <b/>
        <sz val="10"/>
        <color theme="1"/>
        <rFont val="Arial"/>
        <family val="2"/>
      </rPr>
      <t xml:space="preserve">
- Switch Call ID </t>
    </r>
    <r>
      <rPr>
        <b/>
        <sz val="10"/>
        <color rgb="FFFF0000"/>
        <rFont val="Arial"/>
        <family val="2"/>
      </rPr>
      <t>Display Value</t>
    </r>
    <r>
      <rPr>
        <b/>
        <sz val="10"/>
        <color theme="1"/>
        <rFont val="Arial"/>
        <family val="2"/>
      </rPr>
      <t xml:space="preserve">
- Local End Time </t>
    </r>
    <r>
      <rPr>
        <b/>
        <sz val="10"/>
        <color rgb="FFFF0000"/>
        <rFont val="Arial"/>
        <family val="2"/>
      </rPr>
      <t>Show local end time</t>
    </r>
    <r>
      <rPr>
        <b/>
        <sz val="10"/>
        <color theme="1"/>
        <rFont val="Arial"/>
        <family val="2"/>
      </rPr>
      <t xml:space="preserve">
- Local Start Time </t>
    </r>
    <r>
      <rPr>
        <b/>
        <sz val="10"/>
        <color rgb="FFFF0000"/>
        <rFont val="Arial"/>
        <family val="2"/>
      </rPr>
      <t xml:space="preserve">Show local start time
</t>
    </r>
    <r>
      <rPr>
        <b/>
        <sz val="10"/>
        <rFont val="Arial"/>
        <family val="2"/>
      </rPr>
      <t xml:space="preserve">-AIM Recording- </t>
    </r>
    <r>
      <rPr>
        <b/>
        <sz val="10"/>
        <color rgb="FFFF0000"/>
        <rFont val="Arial"/>
        <family val="2"/>
      </rPr>
      <t xml:space="preserve">Should display 1
</t>
    </r>
    <r>
      <rPr>
        <b/>
        <sz val="10"/>
        <rFont val="Arial"/>
        <family val="2"/>
      </rPr>
      <t xml:space="preserve">-AIM UF!- </t>
    </r>
    <r>
      <rPr>
        <b/>
        <sz val="10"/>
        <color rgb="FFFF0000"/>
        <rFont val="Arial"/>
        <family val="2"/>
      </rPr>
      <t>Should display the annotation added during the call</t>
    </r>
  </si>
  <si>
    <t>QM073</t>
  </si>
  <si>
    <t>QM074</t>
  </si>
  <si>
    <t>Outbound Call</t>
  </si>
  <si>
    <t>1.The call shouldn't be recorded and show up in Verint app.
2.User will not see any fields like Start Time, End time, Duration, Agent name, Agent Id etc.</t>
  </si>
  <si>
    <t xml:space="preserve">The phones should be on "Start on triggger" mode for recording
</t>
  </si>
  <si>
    <r>
      <t xml:space="preserve">1.Customer should dial the DID number of rep.
2.Rep should answer the call through Hard Phone.
3.Rep should look for  AIM/CFN icon in the system tray
4.Rep should right click on the AIM/CFN icon 
5.Rep should click on Start Monitoring
6.Rep should click on Check recording Status.
7.Rep should also hover the mouse pointer on AIM/CFN icon tray to get recording status.
8.Rep should get message that "recording ".
9.User should go to Impact360 application and playback the call and verify that AIM/CFN call is recorded with voice &amp; Screen on it.
10. . Verify the below fields are populated with values as expected:
- </t>
    </r>
    <r>
      <rPr>
        <b/>
        <sz val="10"/>
        <color theme="1"/>
        <rFont val="Arial"/>
        <family val="2"/>
      </rPr>
      <t xml:space="preserve">Start Time </t>
    </r>
    <r>
      <rPr>
        <b/>
        <sz val="10"/>
        <color rgb="FFFF0000"/>
        <rFont val="Arial"/>
        <family val="2"/>
      </rPr>
      <t>Display time of call recording</t>
    </r>
    <r>
      <rPr>
        <b/>
        <sz val="10"/>
        <color theme="1"/>
        <rFont val="Arial"/>
        <family val="2"/>
      </rPr>
      <t xml:space="preserve">
- End Time</t>
    </r>
    <r>
      <rPr>
        <b/>
        <sz val="10"/>
        <color rgb="FFFF0000"/>
        <rFont val="Arial"/>
        <family val="2"/>
      </rPr>
      <t xml:space="preserve"> Display end time of call</t>
    </r>
    <r>
      <rPr>
        <b/>
        <sz val="10"/>
        <color theme="1"/>
        <rFont val="Arial"/>
        <family val="2"/>
      </rPr>
      <t xml:space="preserve">
- Duration </t>
    </r>
    <r>
      <rPr>
        <b/>
        <sz val="10"/>
        <color rgb="FFFF0000"/>
        <rFont val="Arial"/>
        <family val="2"/>
      </rPr>
      <t>Length of recording</t>
    </r>
    <r>
      <rPr>
        <b/>
        <sz val="10"/>
        <color theme="1"/>
        <rFont val="Arial"/>
        <family val="2"/>
      </rPr>
      <t xml:space="preserve">
- Play  </t>
    </r>
    <r>
      <rPr>
        <b/>
        <sz val="10"/>
        <color rgb="FFFF0000"/>
        <rFont val="Arial"/>
        <family val="2"/>
      </rPr>
      <t>Present, ability to play</t>
    </r>
    <r>
      <rPr>
        <b/>
        <sz val="10"/>
        <color theme="1"/>
        <rFont val="Arial"/>
        <family val="2"/>
      </rPr>
      <t xml:space="preserve">
- Agent </t>
    </r>
    <r>
      <rPr>
        <b/>
        <sz val="10"/>
        <color rgb="FFFF0000"/>
        <rFont val="Arial"/>
        <family val="2"/>
      </rPr>
      <t>Display reps name</t>
    </r>
    <r>
      <rPr>
        <b/>
        <sz val="10"/>
        <color theme="1"/>
        <rFont val="Arial"/>
        <family val="2"/>
      </rPr>
      <t xml:space="preserve">
- With Screen</t>
    </r>
    <r>
      <rPr>
        <b/>
        <sz val="10"/>
        <color rgb="FFFF0000"/>
        <rFont val="Arial"/>
        <family val="2"/>
      </rPr>
      <t xml:space="preserve"> If recording rules requires screen, screen should be present</t>
    </r>
    <r>
      <rPr>
        <b/>
        <sz val="10"/>
        <color theme="1"/>
        <rFont val="Arial"/>
        <family val="2"/>
      </rPr>
      <t xml:space="preserve">
- Skill group number</t>
    </r>
    <r>
      <rPr>
        <b/>
        <sz val="10"/>
        <color rgb="FFFF0000"/>
        <rFont val="Arial"/>
        <family val="2"/>
      </rPr>
      <t xml:space="preserve"> Skill group number is present</t>
    </r>
    <r>
      <rPr>
        <b/>
        <sz val="10"/>
        <color theme="1"/>
        <rFont val="Arial"/>
        <family val="2"/>
      </rPr>
      <t xml:space="preserve">
- Router call </t>
    </r>
    <r>
      <rPr>
        <b/>
        <sz val="10"/>
        <color rgb="FFFF0000"/>
        <rFont val="Arial"/>
        <family val="2"/>
      </rPr>
      <t>key Should Display</t>
    </r>
    <r>
      <rPr>
        <b/>
        <sz val="10"/>
        <color theme="1"/>
        <rFont val="Arial"/>
        <family val="2"/>
      </rPr>
      <t xml:space="preserve">
- Extension </t>
    </r>
    <r>
      <rPr>
        <b/>
        <sz val="10"/>
        <color rgb="FFFF0000"/>
        <rFont val="Arial"/>
        <family val="2"/>
      </rPr>
      <t>Display extension that is being recorded</t>
    </r>
    <r>
      <rPr>
        <b/>
        <sz val="10"/>
        <color theme="1"/>
        <rFont val="Arial"/>
        <family val="2"/>
      </rPr>
      <t xml:space="preserve">
- Dialed From (ANI) </t>
    </r>
    <r>
      <rPr>
        <b/>
        <sz val="10"/>
        <color rgb="FFFF0000"/>
        <rFont val="Arial"/>
        <family val="2"/>
      </rPr>
      <t>Display number dialed from</t>
    </r>
    <r>
      <rPr>
        <b/>
        <sz val="10"/>
        <color theme="1"/>
        <rFont val="Arial"/>
        <family val="2"/>
      </rPr>
      <t xml:space="preserve">
- Dialed To (DNIS)</t>
    </r>
    <r>
      <rPr>
        <b/>
        <sz val="10"/>
        <color rgb="FFFF0000"/>
        <rFont val="Arial"/>
        <family val="2"/>
      </rPr>
      <t xml:space="preserve"> Display number dialed to</t>
    </r>
    <r>
      <rPr>
        <b/>
        <sz val="10"/>
        <color theme="1"/>
        <rFont val="Arial"/>
        <family val="2"/>
      </rPr>
      <t xml:space="preserve">
- Direction </t>
    </r>
    <r>
      <rPr>
        <b/>
        <sz val="10"/>
        <color rgb="FFFF0000"/>
        <rFont val="Arial"/>
        <family val="2"/>
      </rPr>
      <t>Should show incoming</t>
    </r>
    <r>
      <rPr>
        <b/>
        <sz val="10"/>
        <color theme="1"/>
        <rFont val="Arial"/>
        <family val="2"/>
      </rPr>
      <t xml:space="preserve">
- ContactID</t>
    </r>
    <r>
      <rPr>
        <b/>
        <sz val="10"/>
        <color rgb="FFFF0000"/>
        <rFont val="Arial"/>
        <family val="2"/>
      </rPr>
      <t xml:space="preserve"> Should Display</t>
    </r>
    <r>
      <rPr>
        <b/>
        <sz val="10"/>
        <color theme="1"/>
        <rFont val="Arial"/>
        <family val="2"/>
      </rPr>
      <t xml:space="preserve">
- Contact Duration </t>
    </r>
    <r>
      <rPr>
        <b/>
        <sz val="10"/>
        <color rgb="FFFF0000"/>
        <rFont val="Arial"/>
        <family val="2"/>
      </rPr>
      <t>Should show duration of the call</t>
    </r>
    <r>
      <rPr>
        <b/>
        <sz val="10"/>
        <color theme="1"/>
        <rFont val="Arial"/>
        <family val="2"/>
      </rPr>
      <t xml:space="preserve">
- Acquisition Module </t>
    </r>
    <r>
      <rPr>
        <b/>
        <sz val="10"/>
        <color rgb="FFFF0000"/>
        <rFont val="Arial"/>
        <family val="2"/>
      </rPr>
      <t>Should show the module the audio was recording on</t>
    </r>
    <r>
      <rPr>
        <b/>
        <sz val="10"/>
        <color theme="1"/>
        <rFont val="Arial"/>
        <family val="2"/>
      </rPr>
      <t xml:space="preserve">
- Screen Acquistion Module </t>
    </r>
    <r>
      <rPr>
        <b/>
        <sz val="10"/>
        <color rgb="FFFF0000"/>
        <rFont val="Arial"/>
        <family val="2"/>
      </rPr>
      <t>Should show the module the screen was recording on</t>
    </r>
    <r>
      <rPr>
        <b/>
        <sz val="10"/>
        <color theme="1"/>
        <rFont val="Arial"/>
        <family val="2"/>
      </rPr>
      <t xml:space="preserve">
- Switch</t>
    </r>
    <r>
      <rPr>
        <b/>
        <sz val="10"/>
        <color rgb="FFFF0000"/>
        <rFont val="Arial"/>
        <family val="2"/>
      </rPr>
      <t xml:space="preserve"> Show the data source of the phone</t>
    </r>
    <r>
      <rPr>
        <b/>
        <sz val="10"/>
        <color theme="1"/>
        <rFont val="Arial"/>
        <family val="2"/>
      </rPr>
      <t xml:space="preserve">
- PBX ID</t>
    </r>
    <r>
      <rPr>
        <b/>
        <sz val="10"/>
        <color rgb="FFFF0000"/>
        <rFont val="Arial"/>
        <family val="2"/>
      </rPr>
      <t xml:space="preserve"> Id of the call manager (make sure value is present)</t>
    </r>
    <r>
      <rPr>
        <b/>
        <sz val="10"/>
        <color theme="1"/>
        <rFont val="Arial"/>
        <family val="2"/>
      </rPr>
      <t xml:space="preserve">
- Data Icon </t>
    </r>
    <r>
      <rPr>
        <b/>
        <sz val="10"/>
        <color rgb="FFFF0000"/>
        <rFont val="Arial"/>
        <family val="2"/>
      </rPr>
      <t>should be present</t>
    </r>
    <r>
      <rPr>
        <b/>
        <sz val="10"/>
        <color theme="1"/>
        <rFont val="Arial"/>
        <family val="2"/>
      </rPr>
      <t xml:space="preserve">
- Number of Holds </t>
    </r>
    <r>
      <rPr>
        <b/>
        <sz val="10"/>
        <color rgb="FFFF0000"/>
        <rFont val="Arial"/>
        <family val="2"/>
      </rPr>
      <t>Should display number of holds</t>
    </r>
    <r>
      <rPr>
        <b/>
        <sz val="10"/>
        <color theme="1"/>
        <rFont val="Arial"/>
        <family val="2"/>
      </rPr>
      <t xml:space="preserve">
- Total Hold Time </t>
    </r>
    <r>
      <rPr>
        <b/>
        <sz val="10"/>
        <color rgb="FFFF0000"/>
        <rFont val="Arial"/>
        <family val="2"/>
      </rPr>
      <t>Should display total hold time</t>
    </r>
    <r>
      <rPr>
        <b/>
        <sz val="10"/>
        <color theme="1"/>
        <rFont val="Arial"/>
        <family val="2"/>
      </rPr>
      <t xml:space="preserve">
- Number of Conferences </t>
    </r>
    <r>
      <rPr>
        <b/>
        <sz val="10"/>
        <color rgb="FFFF0000"/>
        <rFont val="Arial"/>
        <family val="2"/>
      </rPr>
      <t>Should display 0</t>
    </r>
    <r>
      <rPr>
        <b/>
        <sz val="10"/>
        <color theme="1"/>
        <rFont val="Arial"/>
        <family val="2"/>
      </rPr>
      <t xml:space="preserve">
- Number of Transfers </t>
    </r>
    <r>
      <rPr>
        <b/>
        <sz val="10"/>
        <color rgb="FFFF0000"/>
        <rFont val="Arial"/>
        <family val="2"/>
      </rPr>
      <t>Should display 0</t>
    </r>
    <r>
      <rPr>
        <b/>
        <sz val="10"/>
        <color theme="1"/>
        <rFont val="Arial"/>
        <family val="2"/>
      </rPr>
      <t xml:space="preserve">
- Segment Number of Holds</t>
    </r>
    <r>
      <rPr>
        <b/>
        <sz val="10"/>
        <color rgb="FFFF0000"/>
        <rFont val="Arial"/>
        <family val="2"/>
      </rPr>
      <t xml:space="preserve"> Should display number of segment holds</t>
    </r>
    <r>
      <rPr>
        <b/>
        <sz val="10"/>
        <color theme="1"/>
        <rFont val="Arial"/>
        <family val="2"/>
      </rPr>
      <t xml:space="preserve">
- Channel </t>
    </r>
    <r>
      <rPr>
        <b/>
        <sz val="10"/>
        <color rgb="FFFF0000"/>
        <rFont val="Arial"/>
        <family val="2"/>
      </rPr>
      <t>Display Channel of call recording</t>
    </r>
    <r>
      <rPr>
        <b/>
        <sz val="10"/>
        <color theme="1"/>
        <rFont val="Arial"/>
        <family val="2"/>
      </rPr>
      <t xml:space="preserve">
- Wrap up Time </t>
    </r>
    <r>
      <rPr>
        <b/>
        <sz val="10"/>
        <color rgb="FFFF0000"/>
        <rFont val="Arial"/>
        <family val="2"/>
      </rPr>
      <t>Should display 0 unless other business requirements dicate otherwise</t>
    </r>
    <r>
      <rPr>
        <b/>
        <sz val="10"/>
        <color theme="1"/>
        <rFont val="Arial"/>
        <family val="2"/>
      </rPr>
      <t xml:space="preserve">
- Switch Call ID </t>
    </r>
    <r>
      <rPr>
        <b/>
        <sz val="10"/>
        <color rgb="FFFF0000"/>
        <rFont val="Arial"/>
        <family val="2"/>
      </rPr>
      <t>Display Value</t>
    </r>
    <r>
      <rPr>
        <b/>
        <sz val="10"/>
        <color theme="1"/>
        <rFont val="Arial"/>
        <family val="2"/>
      </rPr>
      <t xml:space="preserve">
- Local End Time </t>
    </r>
    <r>
      <rPr>
        <b/>
        <sz val="10"/>
        <color rgb="FFFF0000"/>
        <rFont val="Arial"/>
        <family val="2"/>
      </rPr>
      <t>Show local end time</t>
    </r>
    <r>
      <rPr>
        <b/>
        <sz val="10"/>
        <color theme="1"/>
        <rFont val="Arial"/>
        <family val="2"/>
      </rPr>
      <t xml:space="preserve">
- Local Start Time </t>
    </r>
    <r>
      <rPr>
        <b/>
        <sz val="10"/>
        <color rgb="FFFF0000"/>
        <rFont val="Arial"/>
        <family val="2"/>
      </rPr>
      <t xml:space="preserve">Show local start time
</t>
    </r>
    <r>
      <rPr>
        <b/>
        <sz val="10"/>
        <rFont val="Arial"/>
        <family val="2"/>
      </rPr>
      <t/>
    </r>
  </si>
  <si>
    <r>
      <t xml:space="preserve">1.Customer should dial the DID number of rep.
2.Rep should answer the call through Hard Phone.
3.Rep should look for  AIM/CFN icon in the system tray
4.Rep should right click on the AIM/CFN icon 
5.Rep should click on Start Monitoring
6.Rep should click on Check recording Status.
7.Rep should also hover the mouse pointer on AIM/CFN icon tray to get recording status.
8.Rep should get message that "recording ".
9.User should go to Impact360 application and playback the call and verify that AIM/CFN call is recorded with voice &amp; Screen on it.
10. . Verify the below fields are populated with values as expected:
- </t>
    </r>
    <r>
      <rPr>
        <b/>
        <sz val="10"/>
        <color theme="1"/>
        <rFont val="Arial"/>
        <family val="2"/>
      </rPr>
      <t xml:space="preserve">Start Time </t>
    </r>
    <r>
      <rPr>
        <b/>
        <sz val="10"/>
        <color rgb="FFFF0000"/>
        <rFont val="Arial"/>
        <family val="2"/>
      </rPr>
      <t>Display time of call recording</t>
    </r>
    <r>
      <rPr>
        <b/>
        <sz val="10"/>
        <color theme="1"/>
        <rFont val="Arial"/>
        <family val="2"/>
      </rPr>
      <t xml:space="preserve">
- End Time</t>
    </r>
    <r>
      <rPr>
        <b/>
        <sz val="10"/>
        <color rgb="FFFF0000"/>
        <rFont val="Arial"/>
        <family val="2"/>
      </rPr>
      <t xml:space="preserve"> Display end time of call</t>
    </r>
    <r>
      <rPr>
        <b/>
        <sz val="10"/>
        <color theme="1"/>
        <rFont val="Arial"/>
        <family val="2"/>
      </rPr>
      <t xml:space="preserve">
- Duration </t>
    </r>
    <r>
      <rPr>
        <b/>
        <sz val="10"/>
        <color rgb="FFFF0000"/>
        <rFont val="Arial"/>
        <family val="2"/>
      </rPr>
      <t>Length of recording</t>
    </r>
    <r>
      <rPr>
        <b/>
        <sz val="10"/>
        <color theme="1"/>
        <rFont val="Arial"/>
        <family val="2"/>
      </rPr>
      <t xml:space="preserve">
- Play  </t>
    </r>
    <r>
      <rPr>
        <b/>
        <sz val="10"/>
        <color rgb="FFFF0000"/>
        <rFont val="Arial"/>
        <family val="2"/>
      </rPr>
      <t>Present, ability to play</t>
    </r>
    <r>
      <rPr>
        <b/>
        <sz val="10"/>
        <color theme="1"/>
        <rFont val="Arial"/>
        <family val="2"/>
      </rPr>
      <t xml:space="preserve">
- Agent </t>
    </r>
    <r>
      <rPr>
        <b/>
        <sz val="10"/>
        <color rgb="FFFF0000"/>
        <rFont val="Arial"/>
        <family val="2"/>
      </rPr>
      <t>Display reps name</t>
    </r>
    <r>
      <rPr>
        <b/>
        <sz val="10"/>
        <color theme="1"/>
        <rFont val="Arial"/>
        <family val="2"/>
      </rPr>
      <t xml:space="preserve">
- With Screen</t>
    </r>
    <r>
      <rPr>
        <b/>
        <sz val="10"/>
        <color rgb="FFFF0000"/>
        <rFont val="Arial"/>
        <family val="2"/>
      </rPr>
      <t xml:space="preserve"> If recording rules requires screen, screen should be present</t>
    </r>
    <r>
      <rPr>
        <b/>
        <sz val="10"/>
        <color theme="1"/>
        <rFont val="Arial"/>
        <family val="2"/>
      </rPr>
      <t xml:space="preserve">
- Skill group number</t>
    </r>
    <r>
      <rPr>
        <b/>
        <sz val="10"/>
        <color rgb="FFFF0000"/>
        <rFont val="Arial"/>
        <family val="2"/>
      </rPr>
      <t xml:space="preserve"> Skill group number is present</t>
    </r>
    <r>
      <rPr>
        <b/>
        <sz val="10"/>
        <color theme="1"/>
        <rFont val="Arial"/>
        <family val="2"/>
      </rPr>
      <t xml:space="preserve">
- Router call </t>
    </r>
    <r>
      <rPr>
        <b/>
        <sz val="10"/>
        <color rgb="FFFF0000"/>
        <rFont val="Arial"/>
        <family val="2"/>
      </rPr>
      <t>key Should Display</t>
    </r>
    <r>
      <rPr>
        <b/>
        <sz val="10"/>
        <color theme="1"/>
        <rFont val="Arial"/>
        <family val="2"/>
      </rPr>
      <t xml:space="preserve">
- Extension </t>
    </r>
    <r>
      <rPr>
        <b/>
        <sz val="10"/>
        <color rgb="FFFF0000"/>
        <rFont val="Arial"/>
        <family val="2"/>
      </rPr>
      <t>Display extension that is being recorded</t>
    </r>
    <r>
      <rPr>
        <b/>
        <sz val="10"/>
        <color theme="1"/>
        <rFont val="Arial"/>
        <family val="2"/>
      </rPr>
      <t xml:space="preserve">
- Dialed From (ANI) </t>
    </r>
    <r>
      <rPr>
        <b/>
        <sz val="10"/>
        <color rgb="FFFF0000"/>
        <rFont val="Arial"/>
        <family val="2"/>
      </rPr>
      <t>Display number dialed from</t>
    </r>
    <r>
      <rPr>
        <b/>
        <sz val="10"/>
        <color theme="1"/>
        <rFont val="Arial"/>
        <family val="2"/>
      </rPr>
      <t xml:space="preserve">
- Dialed To (DNIS)</t>
    </r>
    <r>
      <rPr>
        <b/>
        <sz val="10"/>
        <color rgb="FFFF0000"/>
        <rFont val="Arial"/>
        <family val="2"/>
      </rPr>
      <t xml:space="preserve"> Display number dialed to</t>
    </r>
    <r>
      <rPr>
        <b/>
        <sz val="10"/>
        <color theme="1"/>
        <rFont val="Arial"/>
        <family val="2"/>
      </rPr>
      <t xml:space="preserve">
- Direction </t>
    </r>
    <r>
      <rPr>
        <b/>
        <sz val="10"/>
        <color rgb="FFFF0000"/>
        <rFont val="Arial"/>
        <family val="2"/>
      </rPr>
      <t>Should show incoming</t>
    </r>
    <r>
      <rPr>
        <b/>
        <sz val="10"/>
        <color theme="1"/>
        <rFont val="Arial"/>
        <family val="2"/>
      </rPr>
      <t xml:space="preserve">
- ContactID</t>
    </r>
    <r>
      <rPr>
        <b/>
        <sz val="10"/>
        <color rgb="FFFF0000"/>
        <rFont val="Arial"/>
        <family val="2"/>
      </rPr>
      <t xml:space="preserve"> Should Display</t>
    </r>
    <r>
      <rPr>
        <b/>
        <sz val="10"/>
        <color theme="1"/>
        <rFont val="Arial"/>
        <family val="2"/>
      </rPr>
      <t xml:space="preserve">
- Contact Duration </t>
    </r>
    <r>
      <rPr>
        <b/>
        <sz val="10"/>
        <color rgb="FFFF0000"/>
        <rFont val="Arial"/>
        <family val="2"/>
      </rPr>
      <t>Should show duration of the call</t>
    </r>
    <r>
      <rPr>
        <b/>
        <sz val="10"/>
        <color theme="1"/>
        <rFont val="Arial"/>
        <family val="2"/>
      </rPr>
      <t xml:space="preserve">
- Acquisition Module </t>
    </r>
    <r>
      <rPr>
        <b/>
        <sz val="10"/>
        <color rgb="FFFF0000"/>
        <rFont val="Arial"/>
        <family val="2"/>
      </rPr>
      <t>Should show the module the audio was recording on</t>
    </r>
    <r>
      <rPr>
        <b/>
        <sz val="10"/>
        <color theme="1"/>
        <rFont val="Arial"/>
        <family val="2"/>
      </rPr>
      <t xml:space="preserve">
- Screen Acquistion Module </t>
    </r>
    <r>
      <rPr>
        <b/>
        <sz val="10"/>
        <color rgb="FFFF0000"/>
        <rFont val="Arial"/>
        <family val="2"/>
      </rPr>
      <t>Should show the module the screen was recording on</t>
    </r>
    <r>
      <rPr>
        <b/>
        <sz val="10"/>
        <color theme="1"/>
        <rFont val="Arial"/>
        <family val="2"/>
      </rPr>
      <t xml:space="preserve">
- Switch</t>
    </r>
    <r>
      <rPr>
        <b/>
        <sz val="10"/>
        <color rgb="FFFF0000"/>
        <rFont val="Arial"/>
        <family val="2"/>
      </rPr>
      <t xml:space="preserve"> Show the data source of the phone</t>
    </r>
    <r>
      <rPr>
        <b/>
        <sz val="10"/>
        <color theme="1"/>
        <rFont val="Arial"/>
        <family val="2"/>
      </rPr>
      <t xml:space="preserve">
- PBX ID</t>
    </r>
    <r>
      <rPr>
        <b/>
        <sz val="10"/>
        <color rgb="FFFF0000"/>
        <rFont val="Arial"/>
        <family val="2"/>
      </rPr>
      <t xml:space="preserve"> Id of the call manager (make sure value is present)</t>
    </r>
    <r>
      <rPr>
        <b/>
        <sz val="10"/>
        <color theme="1"/>
        <rFont val="Arial"/>
        <family val="2"/>
      </rPr>
      <t xml:space="preserve">
- Data Icon </t>
    </r>
    <r>
      <rPr>
        <b/>
        <sz val="10"/>
        <color rgb="FFFF0000"/>
        <rFont val="Arial"/>
        <family val="2"/>
      </rPr>
      <t>should be present</t>
    </r>
    <r>
      <rPr>
        <b/>
        <sz val="10"/>
        <color theme="1"/>
        <rFont val="Arial"/>
        <family val="2"/>
      </rPr>
      <t xml:space="preserve">
- Number of Holds </t>
    </r>
    <r>
      <rPr>
        <b/>
        <sz val="10"/>
        <color rgb="FFFF0000"/>
        <rFont val="Arial"/>
        <family val="2"/>
      </rPr>
      <t>Should display number of holds</t>
    </r>
    <r>
      <rPr>
        <b/>
        <sz val="10"/>
        <color theme="1"/>
        <rFont val="Arial"/>
        <family val="2"/>
      </rPr>
      <t xml:space="preserve">
- Total Hold Time </t>
    </r>
    <r>
      <rPr>
        <b/>
        <sz val="10"/>
        <color rgb="FFFF0000"/>
        <rFont val="Arial"/>
        <family val="2"/>
      </rPr>
      <t>Should display total hold time</t>
    </r>
    <r>
      <rPr>
        <b/>
        <sz val="10"/>
        <color theme="1"/>
        <rFont val="Arial"/>
        <family val="2"/>
      </rPr>
      <t xml:space="preserve">
- Number of Conferences </t>
    </r>
    <r>
      <rPr>
        <b/>
        <sz val="10"/>
        <color rgb="FFFF0000"/>
        <rFont val="Arial"/>
        <family val="2"/>
      </rPr>
      <t>Should display 0</t>
    </r>
    <r>
      <rPr>
        <b/>
        <sz val="10"/>
        <color theme="1"/>
        <rFont val="Arial"/>
        <family val="2"/>
      </rPr>
      <t xml:space="preserve">
- Number of Transfers </t>
    </r>
    <r>
      <rPr>
        <b/>
        <sz val="10"/>
        <color rgb="FFFF0000"/>
        <rFont val="Arial"/>
        <family val="2"/>
      </rPr>
      <t>Should display 0</t>
    </r>
    <r>
      <rPr>
        <b/>
        <sz val="10"/>
        <color theme="1"/>
        <rFont val="Arial"/>
        <family val="2"/>
      </rPr>
      <t xml:space="preserve">
- Segment Number of Holds</t>
    </r>
    <r>
      <rPr>
        <b/>
        <sz val="10"/>
        <color rgb="FFFF0000"/>
        <rFont val="Arial"/>
        <family val="2"/>
      </rPr>
      <t xml:space="preserve"> Should display number of segment holds</t>
    </r>
    <r>
      <rPr>
        <b/>
        <sz val="10"/>
        <color theme="1"/>
        <rFont val="Arial"/>
        <family val="2"/>
      </rPr>
      <t xml:space="preserve">
- Channel </t>
    </r>
    <r>
      <rPr>
        <b/>
        <sz val="10"/>
        <color rgb="FFFF0000"/>
        <rFont val="Arial"/>
        <family val="2"/>
      </rPr>
      <t>Display Channel of call recording</t>
    </r>
    <r>
      <rPr>
        <b/>
        <sz val="10"/>
        <color theme="1"/>
        <rFont val="Arial"/>
        <family val="2"/>
      </rPr>
      <t xml:space="preserve">
- Wrap up Time </t>
    </r>
    <r>
      <rPr>
        <b/>
        <sz val="10"/>
        <color rgb="FFFF0000"/>
        <rFont val="Arial"/>
        <family val="2"/>
      </rPr>
      <t>Should display 0 unless other business requirements dicate otherwise</t>
    </r>
    <r>
      <rPr>
        <b/>
        <sz val="10"/>
        <color theme="1"/>
        <rFont val="Arial"/>
        <family val="2"/>
      </rPr>
      <t xml:space="preserve">
- Switch Call ID </t>
    </r>
    <r>
      <rPr>
        <b/>
        <sz val="10"/>
        <color rgb="FFFF0000"/>
        <rFont val="Arial"/>
        <family val="2"/>
      </rPr>
      <t>Display Value</t>
    </r>
    <r>
      <rPr>
        <b/>
        <sz val="10"/>
        <color theme="1"/>
        <rFont val="Arial"/>
        <family val="2"/>
      </rPr>
      <t xml:space="preserve">
- Local End Time </t>
    </r>
    <r>
      <rPr>
        <b/>
        <sz val="10"/>
        <color rgb="FFFF0000"/>
        <rFont val="Arial"/>
        <family val="2"/>
      </rPr>
      <t>Show local end time</t>
    </r>
    <r>
      <rPr>
        <b/>
        <sz val="10"/>
        <color theme="1"/>
        <rFont val="Arial"/>
        <family val="2"/>
      </rPr>
      <t xml:space="preserve">
- Local Start Time </t>
    </r>
    <r>
      <rPr>
        <b/>
        <sz val="10"/>
        <color rgb="FFFF0000"/>
        <rFont val="Arial"/>
        <family val="2"/>
      </rPr>
      <t xml:space="preserve">Show local start time
</t>
    </r>
    <r>
      <rPr>
        <b/>
        <sz val="10"/>
        <rFont val="Arial"/>
        <family val="2"/>
      </rPr>
      <t xml:space="preserve">-AIM Recording- </t>
    </r>
    <r>
      <rPr>
        <b/>
        <sz val="10"/>
        <color rgb="FFFF0000"/>
        <rFont val="Arial"/>
        <family val="2"/>
      </rPr>
      <t xml:space="preserve">Should display 1
</t>
    </r>
    <r>
      <rPr>
        <b/>
        <sz val="10"/>
        <rFont val="Arial"/>
        <family val="2"/>
      </rPr>
      <t xml:space="preserve">-AIM UF1- </t>
    </r>
    <r>
      <rPr>
        <b/>
        <sz val="10"/>
        <color rgb="FFFF0000"/>
        <rFont val="Arial"/>
        <family val="2"/>
      </rPr>
      <t>Should display the annotation added during the call</t>
    </r>
  </si>
  <si>
    <t>will remaine in WFM</t>
  </si>
  <si>
    <t>will be ran in QM</t>
  </si>
  <si>
    <t>Duplicate</t>
  </si>
  <si>
    <t>it is there in BO</t>
  </si>
  <si>
    <t xml:space="preserve">1.Selected intereaction 
2.Selected quality monitoring under interactions
3.Selected  Search under Quality monitoring
4.Give thesearch criteria under the Date range contacts as 7 days and execute the search 
5.Selected the call which should be evaluated under contacts
6.Selected a form from the drop down and evaluate the evaluation form based on the quality of the call 
7.selected  submit icon on the top tool bar and submit the form 
8.selected the flag icon and select forward to agent flag 
9.Agents wil get the notification that his call is evaluated
10.QM Supervisor will get the notification that his agent's call is evaluated.
</t>
  </si>
  <si>
    <t>DPA47</t>
  </si>
  <si>
    <t>DPA48</t>
  </si>
  <si>
    <t>DPA49</t>
  </si>
  <si>
    <t>DPA50</t>
  </si>
  <si>
    <t>DPA51</t>
  </si>
  <si>
    <t>DPA52</t>
  </si>
  <si>
    <t>DPA53</t>
  </si>
  <si>
    <t>DPA54</t>
  </si>
  <si>
    <t>DPA55</t>
  </si>
  <si>
    <t>Verify DISS installation location</t>
  </si>
  <si>
    <t>Verify DISS installation location in  workstation DISS Issuance (32 bit) after install.</t>
  </si>
  <si>
    <t>Dale Stuver</t>
  </si>
  <si>
    <t>DISS Issuance should be installed in the 32 bit workstation</t>
  </si>
  <si>
    <t>1. Verify the app installed in C:\Program Files\I360\DISS folder</t>
  </si>
  <si>
    <t>App was installed in the correct folder.</t>
  </si>
  <si>
    <t>Same as Expected.</t>
  </si>
  <si>
    <t>System Tech Analyst</t>
  </si>
  <si>
    <t>Techical Reuirement</t>
  </si>
  <si>
    <t>Verify workstation log location</t>
  </si>
  <si>
    <t>Verify DISS installation log location in  workstation DISS Issuance (32 bit) after install.</t>
  </si>
  <si>
    <t>1. Go to C:\Program Files\I360\DISS\logs and verify the DISS.log exists</t>
  </si>
  <si>
    <t>Log found in correct location</t>
  </si>
  <si>
    <t>Verify the issuance correctly sets the load balancer VIP lab, OPR, and AGCY domains.</t>
  </si>
  <si>
    <t>Verify the issuance correctly sets the load balancer VIP lab, OPR, and AGCY domains  in  workstation DISS Issuance (32 bit) after install.</t>
  </si>
  <si>
    <t xml:space="preserve">1. On a lab workstation Install the issuance and verify the HKEY_LOCAL_MACHINE\SOFTWARE\Verint Systems\DISS\ Remote Host Name is set to sfv11i360sp3app.opr.system.test.statefarm.org.
Results: Registry key is set properly.
2. Uninstall the DISS app from Control Panel
3. Change the HKEY_LOCAL_MACHINE\SOFTWARE\StateFarm\WksOS\WCU \ DomainName Value to OPR.STATEFARM.ORG
4. Install the issuance on a lab workstation and verify the HKEY_LOCAL_MACHINE\SOFTWARE\Verint Systems\DISS\ Remote Host Name is set to sfv11i360entapp.opr.statefarm.org
Results: Registry key is set properly.
5. Uninstall the DISS app from Control Panel
6. Change the HKEY_LOCAL_MACHINE\SOFTWARE\StateFarm\WksOS\WCU \ DomainName Value to AGCY.STATEFARM.ORG
7. Install the issuance on a lab workstation and verify the HKEY_LOCAL_MACHINE\SOFTWARE\Verint Systems\DISS\ Remote Host Name is set To sfv11i360agapp.opr.statefarm.org
</t>
  </si>
  <si>
    <t>Registry key is set properly for all of 3 domain tests.</t>
  </si>
  <si>
    <t>Verify DISS installation location in  workstation DISS Issuance (64 bit) after install.</t>
  </si>
  <si>
    <t>DISS Issuance should be installed in the 64 bit workstation</t>
  </si>
  <si>
    <t>1. Verify the app installed in C:\Program Files(x86)\I360\DISS folder</t>
  </si>
  <si>
    <t>Verify DISS installation log location in  workstation DISS Issuance (64 bit) after install.</t>
  </si>
  <si>
    <t>1. Go to C:\Program Files(x86)\I360\DISS\logs and verify the DISS.log exists</t>
  </si>
  <si>
    <t>Verify the issuance correctly sets the load balancer VIP lab, OPR, and AGCY domains  in  workstation DISS Issuance (64 bit) after install.</t>
  </si>
  <si>
    <t xml:space="preserve">1. Install the issuance on a lab workstation and verify the HKEY_LOCAL_MACHINE\SOFTWARE\Wow6432Node\Verint Systems\DISS\ Remote Host Name is set to sfv11i360sp3app.opr.system.test.statefarm.org.
Results: Registry key is set properly.
2. Uninstall the DISS app from Control Panel
3. Change the HKEY_LOCAL_MACHINE\SOFTWARE\StateFarm\WksOS\WCU \ DomainName Value to OPR.STATEFARM.ORG
4. Install the issuance on a lab workstation and verify the HKEY_LOCAL_MACHINE\SOFTWARE\Wow6432Node\Verint Systems\DISS\ Remote Host Name is set to sfv11i360entapp.opr.statefarm.org
Results: Registry key is set properly.
5. Uninstall the DISS app from Control Panel
6. Change the HKEY_LOCAL_MACHINE\SOFTWARE\StateFarm\WksOS\WCU \ DomainName Value to AGCY.STATEFARM.ORG
7. Install the issuance on a lab workstation and verify the HKEY_LOCAL_MACHINE\SOFTWARE\Wow6432Node\Verint Systems\DISS\ Remote Host Name is set To sfv11i360agapp.opr.statefarm.org
</t>
  </si>
  <si>
    <t>Workstation DISS logging</t>
  </si>
  <si>
    <t>Verify log file indicates the workstation name and who logged in that triggered the DISS request to the application server.</t>
  </si>
  <si>
    <t>1. Log into the workstation and open the C:\Program Files\I360\DISS\logs\DISS.log file.</t>
  </si>
  <si>
    <t>Processing. Workstation: WTWDHL7F.OPR.SYSTEM.TEST.STATEFARM.ORG, loginId OPRSYS\oh016g was listed in the DISS log.</t>
  </si>
  <si>
    <t>Verify the workstation log files indicates which load balancer was contacted for the DISS request</t>
  </si>
  <si>
    <t>Url: http://sfv11i360sp3app.opr.system.test.statefarm.org:60095/DISSService/DISSService was listed in the DISS log, on the workstation, which is the correct load balancer.</t>
  </si>
  <si>
    <t>Verify the workstation log indicates what the Registry setting has been changed to after a workstation has been moved to a different data source.</t>
  </si>
  <si>
    <t xml:space="preserve">1. Move the workstation to a different data source in Enterprise Manageer.
2. Log into the workstation and open the C:\Program Files\I360\DISS\logs\DISS.log file.
</t>
  </si>
  <si>
    <r>
      <t>IServer settings updated for this PC to: WTSDRTS4.opr.system.test.statefarm.org:29522,WTSDRTS3.opr.system.test.statefarm.org:29522</t>
    </r>
    <r>
      <rPr>
        <sz val="11"/>
        <color rgb="FF000000"/>
        <rFont val="Calibri"/>
        <family val="2"/>
      </rPr>
      <t>” was listed in the DISS log.</t>
    </r>
  </si>
  <si>
    <t>Verify if workstation hasn’t been moved to a different data source that the workstation log file indicates that the Registry hasn’t been updated</t>
  </si>
  <si>
    <t xml:space="preserve">1. Log into the workstation
2. Log out of workstation
3. Log into the workstation again and open the C:\Program Files\I360\DISS\logs\DISS.log file.
</t>
  </si>
  <si>
    <t>Did not need to update the ISServers list in the Registry was found in the log.</t>
  </si>
  <si>
    <t>Workstation DISS functionality</t>
  </si>
  <si>
    <t>Verify the Capture service has been restarted when DISS has updated the registry.</t>
  </si>
  <si>
    <t xml:space="preserve">1. Log into the workstation
2. Change the HKEY_LOCAL_MACHINE\SOFTWARE\Witness Systems\eQuality Agent\Capture\CurrentVersion\IntegrationServicesServersList value to 12345
3. Launch Task Manager and make a note of the PID for the Capture service.
4. Go to C:\Program Files\I360\DISS and launch DISS.EXE.
5. Wait 15 seconds and then verify the PID for the Capture service has changed.
</t>
  </si>
  <si>
    <t>PID had changed.</t>
  </si>
  <si>
    <t>Verify the AIM process has been restarted when DISS has updated the registry.</t>
  </si>
  <si>
    <t xml:space="preserve">1. Log into the workstation
2. Change the HKEY_LOCAL_MACHINE\SOFTWARE\Witness Systems\eQuality Agent\Capture\CurrentVersion\IntegrationServicesServersList value to 12345
3. Launch Task Manager and make a note of the PID for the AIMTray.exe process.
4. Go to C:\Program Files\I360\DISS and launch DISS.EXE.
5. Wait 15 seconds and then verify the PID for the AIMTray.EXE process has changed has changed.
6. Results: PID had changed.
</t>
  </si>
  <si>
    <t>Verify the CFN process has been restarted when DISS has updated the registry.</t>
  </si>
  <si>
    <t xml:space="preserve">1. Log into the workstation
2. Change the HKEY_LOCAL_MACHINE\SOFTWARE\Witness Systems\eQuality Agent\Capture\CurrentVersion\IntegrationServicesServersList value to 12345
3. Launch Task Manager and make a note of the PID for the Rod.exe process.
4. Go to C:\Program Files\I360\DISS and launch DISS.EXE.
5. Wait 15 seconds and then verify the PID for the Rod.exe process has changed has changed.
6. Results: PID had changed.
</t>
  </si>
  <si>
    <t>DISS Server Issuance (after install)</t>
  </si>
  <si>
    <t>1.  Verify DISS application installed in the D:\Apps\Verint\DISS folder.</t>
  </si>
  <si>
    <t>Verify DISS log location</t>
  </si>
  <si>
    <t>1. Verify the D:\Apps\Verint\DISS\logs folder was created and contains a DISS.log file.</t>
  </si>
  <si>
    <t>logs folder was created and contains a DISS.log file.</t>
  </si>
  <si>
    <t>Verify DISS will work if one of the IS servers is down</t>
  </si>
  <si>
    <t xml:space="preserve">1. Stop DISS service on backup IS server.
2. Move workstation to the data source configured for the IS pair that has the DISS stopped on.
3. Once workstation move has been pushed to the IS servers, wait 2 minutes.  Then on the workstation run the C:\Program Files\I360\DISS\DISS.EXE.
4. In the registry locate the HKEY_LOCAL_MACHINE\SOFTWARE\Witness Systems\eQuality Agent\Capture\CurrentVersion\IntegrationServicesServersList key and verify the correct IS server pair is listed.
</t>
  </si>
  <si>
    <t>Correct IS server pair was listed.</t>
  </si>
  <si>
    <t>DISS Server Functionality</t>
  </si>
  <si>
    <t>Verify the DISS.XML file is updated on the start of the DISS service on the application server.</t>
  </si>
  <si>
    <t xml:space="preserve">1. Make a note of the D:\Apps\Verint\DISS\DISS.XML file’s time stamp.
2. Restart the DISS service.
3. Verify the time stamp for the DISS.XML file has changed.
</t>
  </si>
  <si>
    <t>Time stamp changed.</t>
  </si>
  <si>
    <t>Verify DISS XML file is being updated according to the Integration Server Check Period.</t>
  </si>
  <si>
    <t xml:space="preserve">1. Make a note of the D:\Apps\Verint\DISS\DISS.XML file’s time stamp.
2. Restart the DISS service.
3. Verify the time stamp for the DISS.XML file has changed.
4. Set the Integration Server Check Period to one minute in the Registry.
5. Restart the DISS service.
6. Monitor the D:\Apps\Verint\DISS\DISS.XML file’s modified last value changes every minute.
</t>
  </si>
  <si>
    <t>File was updated every minute.</t>
  </si>
  <si>
    <t>DISS Server logging (App Server)</t>
  </si>
  <si>
    <t>Verify workstation request is logged along with what was returned to the workstation.</t>
  </si>
  <si>
    <t xml:space="preserve">1. Log into the workstation
2. Change the HKEY_LOCAL_MACHINE\SOFTWARE\Witness Systems\eQuality Agent\Capture\CurrentVersion\IntegrationServicesServersList value to 12345
3. Go to C:\Program Files\I360\DISS and launch DISS.EXE.
4. On the app server, go to D:\Apps\Verint\DISS\logs and verify in the DISS.Log file contains the workstation request and return value.
</t>
  </si>
  <si>
    <t>For the request found “Processing. Workstation: wtwdhl7f.opr.system.test.statefarm.org, loginId oprsys\hiwg” and Found IServers for for the response found “wtwdhl7f.opr.system.test.statefarm.org/oprsys\hiwg - WTSDRTTQ.opr.system.test.statefarm.org:29522, WTSDRTTR.opr.system.test.statefarm.org:29522”</t>
  </si>
  <si>
    <t>Verify if the workstation in the request isn’t found that that information is logged.</t>
  </si>
  <si>
    <t xml:space="preserve">1. From a workstation not defined in Verint with the DISS application installed, change the HKEY_LOCAL_MACHINE\SOFTWARE\Witness Systems\eQuality Agent\Capture\CurrentVersion\IntegrationServicesServersList value to 12345
2. On the workstation launch C:\Program Files\I360\DISS and launch DISS.EXE.
3. Verify messages in D:\Apps\Verint\DISS\logs\DISS log file.
</t>
  </si>
  <si>
    <t>Found “Error No servers found for workstation: wpwdj8vc.opr.statefarm.org, loginId: opr\hiwg”</t>
  </si>
  <si>
    <t>Verify DISS log files contains workstation list and what IS server it was returned for, when logging set to verbose mode..</t>
  </si>
  <si>
    <t xml:space="preserve">1. Set logging to Verbose
2. Restart DISS service on App server.
3. Verify log contains IS server name and list of workstations.
</t>
  </si>
  <si>
    <t>Col contained correct information.</t>
  </si>
  <si>
    <t>Verify log file contains an error if the App server can’t obtain a list of workstations from an IS server.</t>
  </si>
  <si>
    <t xml:space="preserve">1. Stop the DISS service on an IS server.
2. Restart the DISS service on the App server.
3. Inspect the DISS.LOG file for Mention of not being able to get list from IS server.
</t>
  </si>
  <si>
    <t>Found “Error Unable to get workstation info from Integration Server: WTSDRTS3.opr.system.test.statefarm.org. Could not connect to http://wtsdrts3.opr.system.test.statefarm.org:60095/DISSService/DISSService. TCP error code 10061: No connection could be made because the target machine actively refused it 10.249.118.61:60095.” listed.</t>
  </si>
  <si>
    <t>Server logging (ISS Server)</t>
  </si>
  <si>
    <t>Verify the workstation list request for app server includes which app server requested it and in verbose mode contains the list of workstations as well.</t>
  </si>
  <si>
    <t xml:space="preserve">1. Restart the DISS service on the application server.
2. In the IS server DISS log verify the information is logged as stated above.
</t>
  </si>
  <si>
    <t>Found Request from IP: 10.249.118.58 - Host Name: wtsdrts0.opr.system.test.statefarm.org which is the app server name.  Also contained a list of workstations that were returned to the App server.</t>
  </si>
  <si>
    <t>DISS</t>
  </si>
  <si>
    <t>QM99</t>
  </si>
  <si>
    <t>QM100</t>
  </si>
  <si>
    <t>QM101</t>
  </si>
  <si>
    <t>QM102</t>
  </si>
  <si>
    <t>QM103</t>
  </si>
  <si>
    <t>QM104</t>
  </si>
  <si>
    <t>QM105</t>
  </si>
  <si>
    <t>QM106</t>
  </si>
  <si>
    <t>QM107</t>
  </si>
  <si>
    <t>QM108</t>
  </si>
  <si>
    <t>QM109</t>
  </si>
  <si>
    <t>QM110</t>
  </si>
  <si>
    <t>QM111</t>
  </si>
  <si>
    <t>QM112</t>
  </si>
  <si>
    <t>QM113</t>
  </si>
  <si>
    <t>QM114</t>
  </si>
  <si>
    <t>QM115</t>
  </si>
  <si>
    <t>QM116</t>
  </si>
  <si>
    <t>QM117</t>
  </si>
  <si>
    <t>QM118</t>
  </si>
  <si>
    <t>QM119</t>
  </si>
  <si>
    <t>QM120</t>
  </si>
  <si>
    <t>QM121</t>
  </si>
  <si>
    <t>See User Management tab
1. List of employees on left and employee tabs on right must display
2. Employee Profile information on Profiles tab must display
3. Field to add user name must display
4. User name, password field must be empty for security purposes, and Account status as active.
5. Selected employee user id must display</t>
  </si>
  <si>
    <r>
      <t xml:space="preserve">Select </t>
    </r>
    <r>
      <rPr>
        <b/>
        <sz val="10"/>
        <rFont val="Calibri"/>
        <family val="2"/>
        <scheme val="minor"/>
      </rPr>
      <t>User Management</t>
    </r>
    <r>
      <rPr>
        <sz val="10"/>
        <rFont val="Calibri"/>
        <family val="2"/>
        <scheme val="minor"/>
      </rPr>
      <t xml:space="preserve">
1. Select Employees
2. Highlight employee
3. Select Users tab
4. Assign User Name
5. Click on “Save” button
</t>
    </r>
  </si>
  <si>
    <r>
      <t xml:space="preserve">Select </t>
    </r>
    <r>
      <rPr>
        <b/>
        <sz val="10"/>
        <rFont val="Calibri"/>
        <family val="2"/>
        <scheme val="minor"/>
      </rPr>
      <t xml:space="preserve">User Management
</t>
    </r>
    <r>
      <rPr>
        <sz val="10"/>
        <rFont val="Calibri"/>
        <family val="2"/>
        <scheme val="minor"/>
      </rPr>
      <t>1. Select Employees
2. Select Access Rights
3. Select employee in left pane
4. Select employee in Access Rights pane
5. Click on Edit Access Rights button
6. Select Role Name and assign Organization, Campaign, and/or Group Scope for each role
7. Click on “Save” button</t>
    </r>
  </si>
  <si>
    <t>See User Management tab
1. List of employees on left and employee tabs on right must display
2. Blank Access Rights screen on right must display
3. Employee name and user id in right pane must display
4. Select All, Select None, Edit Access Rights or Reassign Access Rights buttons must display
5. List of all roles with check boxes to enable and Scope options below must display
6. Role and scope assigned to employee must display
7. Employee with assigned role and scope must display</t>
  </si>
  <si>
    <r>
      <t xml:space="preserve">Select </t>
    </r>
    <r>
      <rPr>
        <b/>
        <sz val="10"/>
        <rFont val="Calibri"/>
        <family val="2"/>
        <scheme val="minor"/>
      </rPr>
      <t>User Management</t>
    </r>
    <r>
      <rPr>
        <sz val="10"/>
        <rFont val="Calibri"/>
        <family val="2"/>
        <scheme val="minor"/>
      </rPr>
      <t xml:space="preserve">
1. Select  Security
2. Click on Role setup
3. Select Organisation from left pane
4. Select Administrator Role
5. Click on view/edit role button 
6. Select Framework - Authorization - View Access Rights - Configure Access Rights
7. Click on Save button</t>
    </r>
  </si>
  <si>
    <t>Allow Administrator to configure roles
1. Roles Setup Tab must display
2. List of Organisations must display in left pane
3. List of Roles must display
4. List of Privilege Sections must display
5. Check boxes to restrict or enable privileges must display
6. Privilege boxes checked and see Configure Access rights under the Modules column in Roles Setup under Administrator Role Name must display</t>
  </si>
  <si>
    <r>
      <t xml:space="preserve">Select </t>
    </r>
    <r>
      <rPr>
        <b/>
        <sz val="10"/>
        <rFont val="Calibri"/>
        <family val="2"/>
        <scheme val="minor"/>
      </rPr>
      <t xml:space="preserve">Organization Management
</t>
    </r>
    <r>
      <rPr>
        <sz val="10"/>
        <rFont val="Calibri"/>
        <family val="2"/>
        <scheme val="minor"/>
      </rPr>
      <t>1. Select Groups/Group Settings
2. Select Create button
3. Click on save button</t>
    </r>
  </si>
  <si>
    <t>Restrict Access to Ad Hoc Reports
1. Available Roles must display
2. Edit Role view should populate the screen
3.  Specific privileges under Reports should be listed
4. Screen must return to Role Set-up.</t>
  </si>
  <si>
    <r>
      <t xml:space="preserve">Select </t>
    </r>
    <r>
      <rPr>
        <b/>
        <sz val="10"/>
        <rFont val="Calibri"/>
        <family val="2"/>
        <scheme val="minor"/>
      </rPr>
      <t>Reports</t>
    </r>
    <r>
      <rPr>
        <sz val="10"/>
        <rFont val="Calibri"/>
        <family val="2"/>
        <scheme val="minor"/>
      </rPr>
      <t xml:space="preserve">
1. Select Adhoc reports form drop down 
2. Select workforce management reports 
3. Click on the create button which is on bottom right hand side 
4. A separate web page opens and expand presentation layer, Employees in left pane and doube click on employees</t>
    </r>
  </si>
  <si>
    <t>Selected reports 
1. Adhoc reports from drop down must display
2. Workforce management reports must display 
3. Should be able to Click on the create button which is on bottom right hand side 
4. A separate web page should open and employees should display on the right hand pane.
5. Saved report in selected location must display</t>
  </si>
  <si>
    <r>
      <t xml:space="preserve">Select </t>
    </r>
    <r>
      <rPr>
        <b/>
        <sz val="10"/>
        <rFont val="Calibri"/>
        <family val="2"/>
        <scheme val="minor"/>
      </rPr>
      <t>Reports</t>
    </r>
    <r>
      <rPr>
        <sz val="10"/>
        <rFont val="Calibri"/>
        <family val="2"/>
        <scheme val="minor"/>
      </rPr>
      <t xml:space="preserve">
1. Select Adhoc reports form drop down 
2. Select workforce management reports 
3. Click on the create which is on bottom right hand side 
4. A separate web page opens and expand presentation layer, Employees in left pane and doube click on employees
5. Must first save AdHoc report to local drive, and send thru email.
</t>
    </r>
  </si>
  <si>
    <r>
      <t xml:space="preserve">Select </t>
    </r>
    <r>
      <rPr>
        <b/>
        <sz val="10"/>
        <rFont val="Calibri"/>
        <family val="2"/>
        <scheme val="minor"/>
      </rPr>
      <t>Reports</t>
    </r>
    <r>
      <rPr>
        <sz val="10"/>
        <rFont val="Calibri"/>
        <family val="2"/>
        <scheme val="minor"/>
      </rPr>
      <t xml:space="preserve"> 
1. Select Adhoc reports form drop down 
2. Select workforce management reports 
3. Click on the create which is on bottom right hand side 
4. A separate web page opens and expand presentation layer, Employees in left pane and doube click on employees</t>
    </r>
    <r>
      <rPr>
        <b/>
        <sz val="10"/>
        <rFont val="Calibri"/>
        <family val="2"/>
        <scheme val="minor"/>
      </rPr>
      <t xml:space="preserve">
</t>
    </r>
    <r>
      <rPr>
        <sz val="10"/>
        <rFont val="Calibri"/>
        <family val="2"/>
        <scheme val="minor"/>
      </rPr>
      <t xml:space="preserve">
</t>
    </r>
  </si>
  <si>
    <r>
      <t>Selected reports 
1. Adhoc reports from drop down must display
2. Workforce management reports must display 
3. Should be able to Click on the create button which is on bottom right hand side 
4. A separate web page should open and employees should display on the right hand pane.</t>
    </r>
    <r>
      <rPr>
        <b/>
        <sz val="10"/>
        <rFont val="Calibri"/>
        <family val="2"/>
        <scheme val="minor"/>
      </rPr>
      <t xml:space="preserve">
</t>
    </r>
    <r>
      <rPr>
        <sz val="10"/>
        <rFont val="Calibri"/>
        <family val="2"/>
        <scheme val="minor"/>
      </rPr>
      <t xml:space="preserve">
</t>
    </r>
  </si>
  <si>
    <t xml:space="preserve">Create Groups/teams for sorting/filtering
1. Any existing group names in left column and member associations in the right column must display
2. Name, Group Type, Active and members to include in this group must display.
3. Choose members by moving from left side to right side and see new Group name listed under Groups Selection on left
  </t>
  </si>
  <si>
    <r>
      <t xml:space="preserve">Select </t>
    </r>
    <r>
      <rPr>
        <b/>
        <sz val="10"/>
        <rFont val="Calibri"/>
        <family val="2"/>
        <scheme val="minor"/>
      </rPr>
      <t xml:space="preserve">Organization Management
</t>
    </r>
    <r>
      <rPr>
        <sz val="10"/>
        <rFont val="Calibri"/>
        <family val="2"/>
        <scheme val="minor"/>
      </rPr>
      <t>1. Select Groups/Group Settings
2. Select the group name you want to delete
3. Click on Delete button</t>
    </r>
  </si>
  <si>
    <t xml:space="preserve">Modify teams and groups by adding or removing additional employees
1. Any existing group names in left column and member associations in the right column must display
2. Members linked to that group must display
3. Selected Employees in right column must display
</t>
  </si>
  <si>
    <t>Delete teams and groups that are no longer needed
1. Any existing group names in left column and member associations in the right column must display
2. Members linked to that group
 will no longer be available in the Groups Selection column
3. Teams should be deleted.</t>
  </si>
  <si>
    <r>
      <t xml:space="preserve">Select </t>
    </r>
    <r>
      <rPr>
        <b/>
        <sz val="10"/>
        <rFont val="Calibri"/>
        <family val="2"/>
        <scheme val="minor"/>
      </rPr>
      <t xml:space="preserve">System Management
</t>
    </r>
    <r>
      <rPr>
        <sz val="10"/>
        <rFont val="Calibri"/>
        <family val="2"/>
        <scheme val="minor"/>
      </rPr>
      <t>1. Select General settings
2. Click on Audit viewer
3. Add dates to Impact Time Frame (For testing purposes choose dates for Impact Time Frame since there will be so little information in the system.  It will be easier to pinpoint dates for the audit trail).
4. Click on View button</t>
    </r>
  </si>
  <si>
    <t>Ability to view audit trail of changes within WFM
1. Information under all general settings tab must display
2. User name, module, options for creating audit trail must display
3. Dates must populate within Audit Viewer Configuration Screen. 
4. Audit Log data should populate the screen.</t>
  </si>
  <si>
    <r>
      <t xml:space="preserve">Select </t>
    </r>
    <r>
      <rPr>
        <b/>
        <sz val="10"/>
        <rFont val="Calibri"/>
        <family val="2"/>
        <scheme val="minor"/>
      </rPr>
      <t>Reports</t>
    </r>
    <r>
      <rPr>
        <sz val="10"/>
        <rFont val="Calibri"/>
        <family val="2"/>
        <scheme val="minor"/>
      </rPr>
      <t xml:space="preserve">
1. Select Request and Results
2. Highlight the type of report  you want on the left
3. Select the Parameters tab
4. Select the employee/org filter and time frame and name the report
5. Select Run Once (defaults to current time and date)
6. Select Output format
7. Click on Run Now button</t>
    </r>
  </si>
  <si>
    <t>Creating Standard Reports - 
1. Instances tab and Report Selection on the left must display
2. Any existing reports already created (that haven't been eleted) under that report type must display
3. See Employee Filters created ?? and choose Time Frame for report data. Name the report
4. Run Once versus Recurring should display
5. Output format should run the report in HTML, PDF or Excel
6. If you Select to save the report 
instead of Run Now, it will become a recurring report running during the
timeframe you chose - example daily, weekly, monthly
7. Choose to delete the instance if you don't need it for future purposes</t>
  </si>
  <si>
    <r>
      <t xml:space="preserve">Select </t>
    </r>
    <r>
      <rPr>
        <b/>
        <sz val="10"/>
        <rFont val="Calibri"/>
        <family val="2"/>
        <scheme val="minor"/>
      </rPr>
      <t>Reports</t>
    </r>
    <r>
      <rPr>
        <sz val="10"/>
        <rFont val="Calibri"/>
        <family val="2"/>
        <scheme val="minor"/>
      </rPr>
      <t xml:space="preserve">
1. Select Request and Results
2. Highlight the type of report  you want on the left
3. Select the instance tab
4.Highlight the instance of report you want to see
5. Click on view button</t>
    </r>
  </si>
  <si>
    <r>
      <t xml:space="preserve">Select </t>
    </r>
    <r>
      <rPr>
        <b/>
        <sz val="10"/>
        <rFont val="Calibri"/>
        <family val="2"/>
        <scheme val="minor"/>
      </rPr>
      <t>Reports</t>
    </r>
    <r>
      <rPr>
        <sz val="10"/>
        <rFont val="Calibri"/>
        <family val="2"/>
        <scheme val="minor"/>
      </rPr>
      <t xml:space="preserve">
1. Select Requests and Results
2. Select a standard report on left
3. Select exisitng instance on right
4. Click on delete button.
5. Click Yes in verification box</t>
    </r>
  </si>
  <si>
    <t xml:space="preserve">Deleting Standard Reports
1, Instances tab and Parameters tab and standard report list on the left must display
2. All exisitng instances of standard report must display in Instance tab
3. View and Delete buttons must display
4. See verification to delete
5. Instance should no longer exits
</t>
  </si>
  <si>
    <r>
      <t xml:space="preserve">Select </t>
    </r>
    <r>
      <rPr>
        <b/>
        <sz val="10"/>
        <rFont val="Calibri"/>
        <family val="2"/>
        <scheme val="minor"/>
      </rPr>
      <t>Reports</t>
    </r>
    <r>
      <rPr>
        <sz val="10"/>
        <rFont val="Calibri"/>
        <family val="2"/>
        <scheme val="minor"/>
      </rPr>
      <t xml:space="preserve">
1. Select Request and Results
2. Highlight the report type you want to view on the left
3. Highlight instance on right
4. Click on View button</t>
    </r>
  </si>
  <si>
    <t>Creating Standard Reports - 
1. Instances and Parameters tab with Instances tab must display
2. Instances of highlighted report must display
3. Selected instance should be highlited
4. Actual report must display</t>
  </si>
  <si>
    <r>
      <t xml:space="preserve">Select </t>
    </r>
    <r>
      <rPr>
        <b/>
        <sz val="10"/>
        <rFont val="Calibri"/>
        <family val="2"/>
        <scheme val="minor"/>
      </rPr>
      <t>Reports</t>
    </r>
    <r>
      <rPr>
        <sz val="10"/>
        <rFont val="Calibri"/>
        <family val="2"/>
        <scheme val="minor"/>
      </rPr>
      <t xml:space="preserve">
1. Select Request and Results
2. Highlight the type of report  you want on the left
3. Select the Parameters tab
4. Select the employee/org filter and time frame and name the report
5. Select Run Once (defaults to current time and date)
6. Select different Output formats pdf,xls,csv,html etc
7. Click on Run Now button</t>
    </r>
  </si>
  <si>
    <r>
      <t xml:space="preserve">Select </t>
    </r>
    <r>
      <rPr>
        <b/>
        <sz val="10"/>
        <rFont val="Calibri"/>
        <family val="2"/>
        <scheme val="minor"/>
      </rPr>
      <t>Reports</t>
    </r>
    <r>
      <rPr>
        <sz val="10"/>
        <rFont val="Calibri"/>
        <family val="2"/>
        <scheme val="minor"/>
      </rPr>
      <t xml:space="preserve">
1. Select Request and Results
2. Highlight the type of report  you want on the left
3. Select the Parameters tab
4. Select the employee/org filter and time frame
5. Enter the name of the report
6. Select Run Once (defaults to current time and date)
7. Select different Output formats pdf,xls,csv,html etc
8. Click on Run Now button
</t>
    </r>
  </si>
  <si>
    <r>
      <t xml:space="preserve">Select </t>
    </r>
    <r>
      <rPr>
        <b/>
        <sz val="10"/>
        <rFont val="Calibri"/>
        <family val="2"/>
        <scheme val="minor"/>
      </rPr>
      <t xml:space="preserve">User Management 
</t>
    </r>
    <r>
      <rPr>
        <sz val="10"/>
        <rFont val="Calibri"/>
        <family val="2"/>
        <scheme val="minor"/>
      </rPr>
      <t xml:space="preserve">1. Under Security, Select Role Setup
2. Select the Role you wish to edit the Ad Hoc reporting privileges for and double-click.
3. Expand first the Framework, then the Reports section
4. Choose whether or not this role should have access to view Ad Hoc reports or access the Ad Hoc Query.  
5. Click on Save button
</t>
    </r>
  </si>
  <si>
    <r>
      <t xml:space="preserve">Select </t>
    </r>
    <r>
      <rPr>
        <b/>
        <sz val="10"/>
        <rFont val="Calibri"/>
        <family val="2"/>
        <scheme val="minor"/>
      </rPr>
      <t>Tracking</t>
    </r>
    <r>
      <rPr>
        <sz val="10"/>
        <rFont val="Calibri"/>
        <family val="2"/>
        <scheme val="minor"/>
      </rPr>
      <t xml:space="preserve"> 
1. Select Pulse
2. Highlight queue's) you want to view SL
3. Click on View button
4. Select Create View to Select Actual and Forecast Service Level from the statistics list
5. Select Add Statistics
6. Select Service Level
7. Click on save button.</t>
    </r>
  </si>
  <si>
    <t>The Pulse feature shows interval Forecasted Service Level and Actual Service Level and any deviation you'd like to see combined or by queue
1. Option to look at Campaign queues or Organizational queues must dislpay
2. All queues available to select must dislpay
3. Pulse information on the right must dislpay
4. All View info  Name, Public View, Delete view, etc. must dislpay
5. Name and description must dislpay
5. Add Statistics button must dislpay in bottom
6. Service Level Statistic from drop down must dislpay and see Actual check box and see Forecasted check box
7. Service Level information in Pulse should be displayed</t>
  </si>
  <si>
    <t>Pulse views are configurable
1. History tab must display
2. New view with new statistics modified must display</t>
  </si>
  <si>
    <r>
      <t xml:space="preserve">Select </t>
    </r>
    <r>
      <rPr>
        <b/>
        <sz val="10"/>
        <rFont val="Calibri"/>
        <family val="2"/>
        <scheme val="minor"/>
      </rPr>
      <t xml:space="preserve">Tracking
</t>
    </r>
    <r>
      <rPr>
        <sz val="10"/>
        <rFont val="Calibri"/>
        <family val="2"/>
        <scheme val="minor"/>
      </rPr>
      <t xml:space="preserve">1. Select Adherence 
2. Click on Adherence Tab
3. Highlight an agent  or group of agents
4. Select View and expand Agent info on right side of screen
5. Right Click on Exception
6. Select Authorize
7. Add comments </t>
    </r>
  </si>
  <si>
    <t xml:space="preserve">If agent is out of adherence and needs to be authorized - instead of adding an activity to their schedule
1. Filter to Select agents or group of agents must display
2. See Java starting on screen 
3. Agents should be available to select 
4. Agents adherence on right side of screen must display
5. All adherence exceptions for the day must display
6. Authorize adherence exceptions must display
7. Report on who authorized (Agent will not be counted as out of adherence for the authorized minute) must display </t>
  </si>
  <si>
    <t>All interval data is captured by the ACD and provided to Verint
1. View all interval data in the History Tab
2. Option to look at Campaign queues or all queues must dislpay
3. All queues available to select must dislpay
4. Days of week must dislpay on left
5. 15 minute interval data must dislpay</t>
  </si>
  <si>
    <t xml:space="preserve">All interval data is captured by the ACD and provided to Verint
1. View all interval data in the History Tab
2. Option to look at Campaign queues or all queues must dislpay
3. All queues available to select must dislpay
4. Days of week must dislpay on left
5. 15 minute interval data must dislpay
</t>
  </si>
  <si>
    <r>
      <t xml:space="preserve">Select </t>
    </r>
    <r>
      <rPr>
        <b/>
        <sz val="10"/>
        <rFont val="Calibri"/>
        <family val="2"/>
        <scheme val="minor"/>
      </rPr>
      <t>Tracking</t>
    </r>
    <r>
      <rPr>
        <sz val="10"/>
        <rFont val="Calibri"/>
        <family val="2"/>
        <scheme val="minor"/>
      </rPr>
      <t xml:space="preserve">                                                                                   
1. Select Pulse
2. Highlight queue(s) to view
3. Click on View button
4. Select Create View to Select Actual and Forecast Service Level from the statistics list
5. Select Add Statistics
6. Select Service Level
7.Click on save button.</t>
    </r>
  </si>
  <si>
    <r>
      <t xml:space="preserve">The </t>
    </r>
    <r>
      <rPr>
        <b/>
        <sz val="10"/>
        <rFont val="Calibri"/>
        <family val="2"/>
        <scheme val="minor"/>
      </rPr>
      <t>Pulse</t>
    </r>
    <r>
      <rPr>
        <sz val="10"/>
        <rFont val="Calibri"/>
        <family val="2"/>
        <scheme val="minor"/>
      </rPr>
      <t xml:space="preserve"> feature shows interval Forecasted Service Level and Actual Service Level and any deviation you'd like to see combined or by queue
1. Option to look at Campaign queues or Organizational queues must display
2. All queues should be available to select
3. Pulse information on the right must display
4. All View info  Name, Public View, Delete view, etc. must display
5. Add Statistics button in bottom must display
6. Service Level Statistic from drop down and  Actual check box and Forecasted check box and also Forecasted Deviation check box must display
7. Service Level information in Pulse must display</t>
    </r>
  </si>
  <si>
    <t>The Pulse feature shows interval Forecasted Service Level and Actual Service Level and any deviation you'd like to see combined or by queue
1. Option to look at Campaign queues or Organizational queues must display
2. All queues should be available to select
3. Pulse information on the right must display
4. All View info  Name, Public View, Delete view, etc. must display
5. Add Statistics button in bottom must display
6. Service Level Statistic from drop down and  Actual check box and Forecasted check box and also Forecasted Deviation check box must display
7. Service Level information in Pulse must display</t>
  </si>
  <si>
    <t xml:space="preserve">Measurement of a CSRs' log-in and log-out status in relation to their assigned schedule is automatically downloaded with the integration of the Real Time Streaming feed
1. Filter to Select agents or group of agents must display
2. See Java starting on screen 
3. Agents should be available to select 
4. Agents adherence on right side of screen must display
</t>
  </si>
  <si>
    <t>If agent is out of adherence and needs to be authorized - instead of adding an activity to their schedule
1. Filter to Select agents or group of agents must display
2. See Java starting on screen 
3. Agents should be available to select 
4. Agents adherence on right side of screen must display
5. All adherence exceptions for the day must display
6. Authorize adherence exceptions must display
7. Report on who authorized (Agent will not be counted as out of adherence for the authorized minute) must display</t>
  </si>
  <si>
    <r>
      <t xml:space="preserve">Select </t>
    </r>
    <r>
      <rPr>
        <b/>
        <sz val="10"/>
        <rFont val="Calibri"/>
        <family val="2"/>
        <scheme val="minor"/>
      </rPr>
      <t>Tracking</t>
    </r>
    <r>
      <rPr>
        <sz val="10"/>
        <rFont val="Calibri"/>
        <family val="2"/>
        <scheme val="minor"/>
      </rPr>
      <t xml:space="preserve"> 
1. Select Adherence 
2. Select Adherence Tab
3. Select an agent 
4. Click on View button
5. Sort button on the top right </t>
    </r>
  </si>
  <si>
    <t>Allows you to sort by agents actual / scheduled start or stop time or by adherence status.
1. Filter to Select agents or group of agents to display must display
2. See Java application starting on screen 
3. Agents must be available to select 
4. Agents adherence on right side of screen must display
5. See sort drop down with sort options</t>
  </si>
  <si>
    <r>
      <t xml:space="preserve">Select </t>
    </r>
    <r>
      <rPr>
        <b/>
        <sz val="10"/>
        <rFont val="Calibri"/>
        <family val="2"/>
        <scheme val="minor"/>
      </rPr>
      <t>System Management</t>
    </r>
    <r>
      <rPr>
        <sz val="10"/>
        <rFont val="Calibri"/>
        <family val="2"/>
        <scheme val="minor"/>
      </rPr>
      <t xml:space="preserve"> 
1. Select Data Sources tab under Data Sources 
2. Highlight data source on the left you need to edit
3. Make your modifications
4. Click on Save button</t>
    </r>
  </si>
  <si>
    <t>Once enabled this automatically triggers once rules are activated. Agent's direct supervisor will be emailed each time the agent is out of adherence for the specified minutes
1. Organizations on left and any existing alert rules on right must display
2. Organizations on left must display
3. See alert rules availability
4. Name field must display
5. Button to enable rule to begin sending emails once triggered must display
6. Dropdown with list of rules should be available - select Adherence
7. See email options or popup options
8. See e-mail/pop-up sent when agent is out of adherence by selected amount</t>
  </si>
  <si>
    <t>1. See the Java applet loading
2. Ttimeline for all agents selected should display in Working Pane
3. Exception level detail for selected agents must display</t>
  </si>
  <si>
    <t>Modify data source
1. ist of your Data Sources must display
2. Data Source Settings screen appear for selected Data Source must display
3. Modifications must be reflected on screen
4. Modifications should be saved</t>
  </si>
  <si>
    <t>Delete data source
1. List of your Data Sources must display
2. Data Source Settings screen appear for selected Data Source must display
3. Confirmation screen should appear
4. Data Source should be deleted from system</t>
  </si>
  <si>
    <r>
      <t xml:space="preserve">Select </t>
    </r>
    <r>
      <rPr>
        <b/>
        <sz val="10"/>
        <rFont val="Calibri"/>
        <family val="2"/>
        <scheme val="minor"/>
      </rPr>
      <t xml:space="preserve">Tracking
</t>
    </r>
    <r>
      <rPr>
        <sz val="10"/>
        <rFont val="Calibri"/>
        <family val="2"/>
        <scheme val="minor"/>
      </rPr>
      <t xml:space="preserve">1. Select Pulse/Pulse
2. Highlight queue(s) or campaign (all queues in campaign) to view
3. Click on View button
4. Chose Period in the date list
5. Depending on view may have to hit the + or - on the magnifying glass (top right)
</t>
    </r>
  </si>
  <si>
    <t>Data is only available in the hourly format when you Select Period (weekly) instead of individual days.
1. Option to look at Campaign queues or Organizational queues must display
2. All queues should be available to select
3. Pulse information on the right must display
4. All days of week in campaign must display
In data table you will see hourly data</t>
  </si>
  <si>
    <t>Data is available in 15 min increments
1. Option to look at Campaign queues or Organizational queues on left and interval data on right must display
2. Table of interval data must display</t>
  </si>
  <si>
    <t>Once enabled this automatically triggers once rules are activated. Agent's direct supervisor will be emailed each time the agent is out of adherence for the specified minutes
1. Organizations on left and any existing alert rules on right must display
2. Organizations on left must display
3. See alert rules availability
4. Name field must display
5. Button to enable rule to begin sending emails once triggered must display
6. See dropdown with list of rules available - select Adherence
7. Email options or popup options must display
8. E-mail/pop-up should sent when agent is out of adherence by selected amount</t>
  </si>
  <si>
    <r>
      <t xml:space="preserve">Select  </t>
    </r>
    <r>
      <rPr>
        <b/>
        <sz val="10"/>
        <rFont val="Calibri"/>
        <family val="2"/>
        <scheme val="minor"/>
      </rPr>
      <t>Forecasting and Scheduling</t>
    </r>
    <r>
      <rPr>
        <sz val="10"/>
        <rFont val="Calibri"/>
        <family val="2"/>
        <scheme val="minor"/>
      </rPr>
      <t xml:space="preserve">
1. Select Calendar module &amp; Calendar tab
2. Select Campaign and Scheduling period
3. Select employees you want to schedule for and select view.
4.Select icon that says run scheduling engine
5. Leave all default boxes checked
6. Check both Ignore warning options at bottom of page
7. Click on OK button</t>
    </r>
  </si>
  <si>
    <t>Verify the user can create schedules
1.  Employees should be listed on left side and calendar view should be on right side
2. Employees you want to schedule for must display and should be highlighted
3. List of icons must display at top right
4. All scheduling options must display - these will be explained in class - to test scheduler leave all as default
5. Ignore scheduler warnings boxes to be checked - the conflicts will be covered in class and without all employee information entered there will be conflicts displaying during the test.
6. Schedules should be created.</t>
  </si>
  <si>
    <r>
      <t>Select</t>
    </r>
    <r>
      <rPr>
        <b/>
        <sz val="10"/>
        <rFont val="Calibri"/>
        <family val="2"/>
        <scheme val="minor"/>
      </rPr>
      <t xml:space="preserve"> Tracking</t>
    </r>
    <r>
      <rPr>
        <sz val="10"/>
        <rFont val="Calibri"/>
        <family val="2"/>
        <scheme val="minor"/>
      </rPr>
      <t xml:space="preserve">
1. Select Roster
2. Select Schedules
3. Highlight agent you wish to view and Click on view button</t>
    </r>
  </si>
  <si>
    <t>Display of agents schedules
1. List of employees on left side must display
2. List of employees chosen to view must display
3. The agents schedule must display</t>
  </si>
  <si>
    <r>
      <t xml:space="preserve">Select </t>
    </r>
    <r>
      <rPr>
        <b/>
        <sz val="10"/>
        <rFont val="Calibri"/>
        <family val="2"/>
        <scheme val="minor"/>
      </rPr>
      <t xml:space="preserve">Reports
</t>
    </r>
    <r>
      <rPr>
        <sz val="10"/>
        <rFont val="Calibri"/>
        <family val="2"/>
        <scheme val="minor"/>
      </rPr>
      <t xml:space="preserve">1. Select  Ad Hoc Reports
2. Select metadata table on the left (Workforce Management)
3. Click on Create button
4. Click on Insert Data button
5. Expand Presentation Layer
6. Select Metadata wanted to report on -expand Employees for testing 
7. Select Organization and click on insert button below
8. Select Employee and click on insert button below
9. Click Run Report on top left
10. View in  PDF or Excel or CSV  format
11. Select View in PDF format for testing
</t>
    </r>
  </si>
  <si>
    <r>
      <t xml:space="preserve">Select </t>
    </r>
    <r>
      <rPr>
        <b/>
        <sz val="10"/>
        <rFont val="Calibri"/>
        <family val="2"/>
        <scheme val="minor"/>
      </rPr>
      <t>Reports</t>
    </r>
    <r>
      <rPr>
        <sz val="10"/>
        <rFont val="Calibri"/>
        <family val="2"/>
        <scheme val="minor"/>
      </rPr>
      <t xml:space="preserve">
1. Select  Ad Hoc Reports
2. Select metadata table on the left (Workforce Management)
3. Select existing report instance and Click on Edit button
4. WMF039 start with # 4</t>
    </r>
  </si>
  <si>
    <r>
      <t xml:space="preserve">Select </t>
    </r>
    <r>
      <rPr>
        <b/>
        <sz val="10"/>
        <rFont val="Calibri"/>
        <family val="2"/>
        <scheme val="minor"/>
      </rPr>
      <t xml:space="preserve">Reports
</t>
    </r>
    <r>
      <rPr>
        <sz val="10"/>
        <rFont val="Calibri"/>
        <family val="2"/>
        <scheme val="minor"/>
      </rPr>
      <t>1. Select  Ad Hoc Reports
2. Select metadata table on the left (Workforce Management)
3. Select existing report instance and click on delete button</t>
    </r>
  </si>
  <si>
    <t>Ad Hoc Reporting is customizable reports
1. Package Selection on Left and blank on right must display
2. Existing report queries on right must display
3. Create button at bottom right must display
4. Insert Data, Change layout, run report, etc. On top left blank template must display
5. See Presentation Layer collapsed
6. Employees- Organizations - Start date, etc... that can be used to report on must display
7. List of all organizations must display
8. List of all employees next to the column with their assigned organization must display
9. Options to run report with All data (full report) No data (just to view report format) or with Limited Data (only to see format with some data but not use the time all data would take) must display
10. Formatting options must display
11. Report output must display</t>
  </si>
  <si>
    <t>Modify existing Ad Hoc report instance
1. Package Selection on Left and blank on right must display
2. Existing report queries on right must display
3. Edit button at bottom right must display
4. WFM039 proceed with # 4</t>
  </si>
  <si>
    <t>Delete existing Ad Hoc report instances
1. Package Selection on Left and blank on right must display
2. Existing report queries on right must display
3. Delete button at bottom right must display</t>
  </si>
  <si>
    <r>
      <t xml:space="preserve">Select </t>
    </r>
    <r>
      <rPr>
        <b/>
        <sz val="10"/>
        <rFont val="Calibri"/>
        <family val="2"/>
        <scheme val="minor"/>
      </rPr>
      <t>Reports</t>
    </r>
    <r>
      <rPr>
        <sz val="10"/>
        <rFont val="Calibri"/>
        <family val="2"/>
        <scheme val="minor"/>
      </rPr>
      <t xml:space="preserve">
1. Select Request and Results and select Instances tab
2. Highlight the type of report  you want on the left
3. Select the Parameters tab
4. Select the employee/org filter and time frame and name the report
5. Select Run Once (defaults to current time and date)
6. Select different Output formats pdf,xls,csv,html etc
7. Under Distribution Section add email address
9. Click on Run Now button</t>
    </r>
  </si>
  <si>
    <r>
      <t xml:space="preserve">Select </t>
    </r>
    <r>
      <rPr>
        <b/>
        <sz val="10"/>
        <rFont val="Calibri"/>
        <family val="2"/>
        <scheme val="minor"/>
      </rPr>
      <t>Forecasting and Scheduling</t>
    </r>
    <r>
      <rPr>
        <sz val="10"/>
        <rFont val="Calibri"/>
        <family val="2"/>
        <scheme val="minor"/>
      </rPr>
      <t xml:space="preserve">
1. Select Calendar module and Calendar tab
2. Select employees you want to modify their schedule and select View
3. Highlight schedule to modify
4. Click on Save button</t>
    </r>
  </si>
  <si>
    <r>
      <t>Role =  Scheduler
Must have an existing campaign</t>
    </r>
    <r>
      <rPr>
        <b/>
        <sz val="10"/>
        <rFont val="Calibri"/>
        <family val="2"/>
        <scheme val="minor"/>
      </rPr>
      <t xml:space="preserve"> WFM268</t>
    </r>
    <r>
      <rPr>
        <sz val="10"/>
        <rFont val="Calibri"/>
        <family val="2"/>
        <scheme val="minor"/>
      </rPr>
      <t xml:space="preserve"> and Schedules </t>
    </r>
    <r>
      <rPr>
        <b/>
        <sz val="10"/>
        <rFont val="Calibri"/>
        <family val="2"/>
        <scheme val="minor"/>
      </rPr>
      <t>WFM088</t>
    </r>
  </si>
  <si>
    <r>
      <t xml:space="preserve">Role =  Scheduler
Must have an existing campaign </t>
    </r>
    <r>
      <rPr>
        <b/>
        <sz val="10"/>
        <rFont val="Calibri"/>
        <family val="2"/>
        <scheme val="minor"/>
      </rPr>
      <t>WFM268</t>
    </r>
    <r>
      <rPr>
        <sz val="10"/>
        <rFont val="Calibri"/>
        <family val="2"/>
        <scheme val="minor"/>
      </rPr>
      <t xml:space="preserve"> </t>
    </r>
  </si>
  <si>
    <t>Verify whether the user can modify schedules
1.  Employees listed on left side and calendar view on right side must display
2. Employees you want to modify their schedule must display
3.  Schedule on right and changes should be made
4. Schedules should be modified</t>
  </si>
  <si>
    <t>Verify whether the user can modify schedules
1.  Employees listed on left side and calendar view on right side must display
2. Employees you want to modify their schedule must display
3.  Schedule on right must display
4. Schedule should no longer appearing in calendar</t>
  </si>
  <si>
    <r>
      <t xml:space="preserve">Select </t>
    </r>
    <r>
      <rPr>
        <b/>
        <sz val="10"/>
        <rFont val="Calibri"/>
        <family val="2"/>
        <scheme val="minor"/>
      </rPr>
      <t>Forecasting and Scheduling</t>
    </r>
    <r>
      <rPr>
        <sz val="10"/>
        <rFont val="Calibri"/>
        <family val="2"/>
        <scheme val="minor"/>
      </rPr>
      <t xml:space="preserve">
1. Select Calendar module and Calendar tab
2. Select employees you want to delete their schedule and select View
3. Highlight schedule to delete
4. Click on Save button</t>
    </r>
  </si>
  <si>
    <t xml:space="preserve">Role =  Scheduler
Must have an existing campaign WFM268 </t>
  </si>
  <si>
    <r>
      <t xml:space="preserve">Select </t>
    </r>
    <r>
      <rPr>
        <b/>
        <sz val="10"/>
        <rFont val="Calibri"/>
        <family val="2"/>
        <scheme val="minor"/>
      </rPr>
      <t>Organizational Management</t>
    </r>
    <r>
      <rPr>
        <sz val="10"/>
        <rFont val="Calibri"/>
        <family val="2"/>
        <scheme val="minor"/>
      </rPr>
      <t xml:space="preserve">
1. Select the Tracking 
2. Select Adherence from drop down 
3. Select Agent form left hand pane 
4. Expand the agent and View exceptions in the right hand pane 
</t>
    </r>
  </si>
  <si>
    <r>
      <t xml:space="preserve">Select </t>
    </r>
    <r>
      <rPr>
        <b/>
        <sz val="10"/>
        <rFont val="Calibri"/>
        <family val="2"/>
        <scheme val="minor"/>
      </rPr>
      <t>Forecasting &amp; Scheduling</t>
    </r>
    <r>
      <rPr>
        <sz val="10"/>
        <rFont val="Calibri"/>
        <family val="2"/>
        <scheme val="minor"/>
      </rPr>
      <t xml:space="preserve">   
1. Select  Work Rules 
2. Click on Work Patterns
3. Select the work pattern created in right pane and click on edit button
4. Under Workdays/Consistency tab Click on Add button to add a static start shift and click on save button</t>
    </r>
  </si>
  <si>
    <t xml:space="preserve">Role =  Scheduler 
Must have an existing campaign 
Shifts and shift events must be created 
</t>
  </si>
  <si>
    <t xml:space="preserve">Role =  Scheduler
Must have an existing campaign 
Shifts and shift events must be created </t>
  </si>
  <si>
    <t xml:space="preserve">Create static work schedules
1. Work rules tab must display
2. Work Patterns must display
3. Add button must display to add shift </t>
  </si>
  <si>
    <t xml:space="preserve">Create static work schedules
1. Work rules tab must display
2. Work Patterns must display
3. Add button must display to add shift  </t>
  </si>
  <si>
    <t>Activity color changed
1. All organizations on left and all activities within that or  flow down on right must display
2, select organization activity was created in to modify
3. All activities should display - highlight activity to modify
4. All activity information must display
5. Color wheel and select color to modify must display
6. See activities new color</t>
  </si>
  <si>
    <t>Verify whether agents can see schedules or not
1. Employees listed on left side and calendar view on right side must display
2. The options to publish one employee or multiple employees must display  
Agents can't see their schedules on the Web application unless they have been published.
3. Schedules published for viewing must display</t>
  </si>
  <si>
    <r>
      <t xml:space="preserve">Select </t>
    </r>
    <r>
      <rPr>
        <b/>
        <sz val="10"/>
        <rFont val="Calibri"/>
        <family val="2"/>
        <scheme val="minor"/>
      </rPr>
      <t xml:space="preserve">System Management
</t>
    </r>
    <r>
      <rPr>
        <sz val="10"/>
        <rFont val="Calibri"/>
        <family val="2"/>
        <scheme val="minor"/>
      </rPr>
      <t>1. Select Custom Data
2. Select Attributes
3. Click on Create butTon
4. Type the name of the field you are creating
5. Click on Save button</t>
    </r>
  </si>
  <si>
    <t>Creating up to 15 user defined fields
1. Custom Data Tab and also User Defined Fields Tab chosen must display
2. 15 User Defined fields to add fields to employee profile for informational purposes and filtering/sorting capability must display</t>
  </si>
  <si>
    <r>
      <t>Select</t>
    </r>
    <r>
      <rPr>
        <b/>
        <sz val="10"/>
        <rFont val="Calibri"/>
        <family val="2"/>
        <scheme val="minor"/>
      </rPr>
      <t xml:space="preserve"> Forecasting &amp; Scheduling</t>
    </r>
    <r>
      <rPr>
        <sz val="10"/>
        <rFont val="Calibri"/>
        <family val="2"/>
        <scheme val="minor"/>
      </rPr>
      <t xml:space="preserve">
1. Select Calendar/Calender
2. Select No Campaign from the campaign drop down box
3. Select filter from the View drop down filter box
4. Highlight employee
5. Click on View button
6. Select Event Type in top left of calendar - second line
7. Select Calendar Event for testing (Time off, Shift, etc. are also available)
8. Select/Choose Calendar Event activity you are scheduling from down  box on right of Event Type
9. Select Create button on bottom right
10. Complete appropriate fields for date, time and activity if necessary to change
11. Overlap Rules - Select must occur during shift
12. Select Attendees drop down "Employees in Selection Pane with Current Employee filter" and put a check in the box for each employee to add activity too
13. Click on OK button
14. Select Yes - on conflict box advising employee doesn't have a schedule on those dates</t>
    </r>
  </si>
  <si>
    <r>
      <t xml:space="preserve">Select </t>
    </r>
    <r>
      <rPr>
        <b/>
        <sz val="10"/>
        <rFont val="Calibri"/>
        <family val="2"/>
        <scheme val="minor"/>
      </rPr>
      <t xml:space="preserve">Forecasting &amp; Scheduling 
</t>
    </r>
    <r>
      <rPr>
        <sz val="10"/>
        <rFont val="Calibri"/>
        <family val="2"/>
        <scheme val="minor"/>
      </rPr>
      <t>1. Select Calender/Calender
2. Highlight employee and click on view button</t>
    </r>
    <r>
      <rPr>
        <b/>
        <sz val="10"/>
        <rFont val="Calibri"/>
        <family val="2"/>
        <scheme val="minor"/>
      </rPr>
      <t xml:space="preserve"> </t>
    </r>
    <r>
      <rPr>
        <sz val="10"/>
        <rFont val="Calibri"/>
        <family val="2"/>
        <scheme val="minor"/>
      </rPr>
      <t xml:space="preserve">
3. Select any activity in that schedule by clicking on it once which places a red border around it. 
4. Drop and drag within same day shift</t>
    </r>
  </si>
  <si>
    <t>After you have created a new activity or want to edit/move an existing one 
1. Forecasting and Scheduling must display
2. Calender tab must display
3. Schedules must display and Red border around selected activity must display
4. New schedule times after dropped in new location must display</t>
  </si>
  <si>
    <r>
      <t xml:space="preserve">Select </t>
    </r>
    <r>
      <rPr>
        <b/>
        <sz val="10"/>
        <rFont val="Calibri"/>
        <family val="2"/>
        <scheme val="minor"/>
      </rPr>
      <t>Forecasting and Scheduling</t>
    </r>
    <r>
      <rPr>
        <sz val="10"/>
        <rFont val="Calibri"/>
        <family val="2"/>
        <scheme val="minor"/>
      </rPr>
      <t xml:space="preserve">
1. Select Calender/calender
2. Select Campaign, Filter, highlight employee and click on view button
3. Click on run scheduling engine icon on top right
4. Check two error check boxes at bottom of the page(not necessary) and click on OK button 
5. Scheduling Progress window appears</t>
    </r>
  </si>
  <si>
    <t>Select Forecasting and Scheduling
1. Select Calender/calender
2. Select Campaign, Filter, highlight employee and click on view button
3. Click on run scheduling engine icon on top right
4. Check two error check boxes at bottom of the page(not necessary) and click on OK button 
5. Scheduling Progress window appears
6. Click on Cancel button</t>
  </si>
  <si>
    <t xml:space="preserve">Under Forecasting and Scheduling
1. Calender/calender must display
2. Campaign, Filter must display and employee must be highlighted and able to click on view button
3. Able to Click on run scheduling engine icon on top right
4. Able to Check two error check boxes at bottom of the page(not necessary) and click on OK button 
5. Scheduling Progress window must display
</t>
  </si>
  <si>
    <t>Under Forecasting and Scheduling
1. Calender/calender must display
2. Campaign, Filter must display and employee must be highlighted and able to click on view button
3. Able to Click on run scheduling engine icon on top right
4. Able to Check two error check boxes at bottom of the page(not necessary) and click on OK button 
5. Scheduling Progress window must display
6. Schedule process should be terminated</t>
  </si>
  <si>
    <t>License must include Web Forecasting and have permission to access to the App Server on Network
1. Explorer address line must display
2. I360 login screen mst display. No limit to number of Web Application windows open in workstation</t>
  </si>
  <si>
    <t>Select Forecasting &amp; Scheduling   
1. Select Employees
2. Click on Work Rules 
3. Select  Work Patterns
4. Add a multiple shifts in the lower section Shift Rules in Work patterns tab</t>
  </si>
  <si>
    <t>Create static work schedules
1. Work rules must display
2. Work Patterns must display
3. Button to add shifts in Work patterns must display in Lower section</t>
  </si>
  <si>
    <t>1. Calendar module must display 
2. Calendar tab must display
3. Agents  should be displayed
4. Icon to run the scheduling engine must display
5. Schedule setup options for OT/VTO must display
6. Space for total maximum OT hours must display
7. Scheduling engine process and create schedules should be displayed
8. Schedules should be displayed</t>
  </si>
  <si>
    <t>1. Alert rules  must display
2. Organization must display
3. Rule name must be displayed in rule selector 
4. Options must display for whom you wish to send alert</t>
  </si>
  <si>
    <t xml:space="preserve">Go to User Management                                                                                         
1. CLick on “Skills” under the “Employees” Section   
2. Select an Employee you wish to associate a Skill with
3. Within the Working Pane, Select the “Add” button over the left of the screen       
4. Select one or more Skills (holding the “CNTRL” key down for multiple), and then select “Add Selected Skills” located at the bottom right of the “Skills” dialogue box.                                                    
5. Click on Save button
</t>
  </si>
  <si>
    <t xml:space="preserve">Associate call rep to call type(s).
1. Skills Tab should appear with a list of Employees in the Selection Pane
2. “Skill Assignment” screen for the employee selected should appear in the Working Pane.
3. “Skills” dialogue box must display
4. One or more Skills should be highlight as you click on them (Note: multiple skills will only highlight if you hold the CNTRL key down).  See the Skills selected appear under “Assigned” once “Add Selected Skills” has been depressed.
5. Skills selected should be committed to the database.   
</t>
  </si>
  <si>
    <r>
      <t xml:space="preserve">Select </t>
    </r>
    <r>
      <rPr>
        <b/>
        <sz val="10"/>
        <rFont val="Calibri"/>
        <family val="2"/>
        <scheme val="minor"/>
      </rPr>
      <t xml:space="preserve">Tracking </t>
    </r>
    <r>
      <rPr>
        <sz val="10"/>
        <rFont val="Calibri"/>
        <family val="2"/>
        <scheme val="minor"/>
      </rPr>
      <t xml:space="preserve">                                   
1. click on Pulse tab under Pulse 
2. Highlight queue(s) you wish to forecast for
3. Click on View button
4. Select Create View and provide a name for your view and description
5. Click on Add Statistics button
6. Check one or more type of Forecasted Value next to the chosen Statistics
7. Repeat the above steps if other Statistics are desired
8.Click on save button
</t>
    </r>
  </si>
  <si>
    <t xml:space="preserve">Maintain forecasted information within the Pulse feature.
1. Option to look at Campaign queues or Organizational queues must display
2. All queues available to select must display
3. Pulse information must display on the right
4. All View info  Name, Public View, Delete view, etc must display
5. Add Statistics button must display in bottom
6. Chosen Statistic with chosen checked Forecasted categories selected should be displayed
7. Additional Statistics should appear if added.
8. Forecasted information in Pulse should be displayed
</t>
  </si>
  <si>
    <t xml:space="preserve">1. Java applet loading must display
2. Forecasted Volume and AHT data for the selected Campaign should appear within the Working Pane. Used To Determine Trend" 
3. Configure trends on page must display
4. user should able to select start time.
5. "Reforecast" dialogue box should appear.
6. New forecast information should appear.
7. Configuration Trends Saved must display                                </t>
  </si>
  <si>
    <r>
      <t xml:space="preserve">1. Select </t>
    </r>
    <r>
      <rPr>
        <b/>
        <sz val="10"/>
        <rFont val="Calibri"/>
        <family val="2"/>
        <scheme val="minor"/>
      </rPr>
      <t>Tracking</t>
    </r>
    <r>
      <rPr>
        <sz val="10"/>
        <rFont val="Calibri"/>
        <family val="2"/>
        <scheme val="minor"/>
      </rPr>
      <t xml:space="preserve">   
2. Click on Pulse tab under pulse section
3. Select Edit View 
4. Edit Statistics with Percent Deviation.     
5. Click on save button</t>
    </r>
  </si>
  <si>
    <t>1. Tracking  page must display
2. Pulse must display
3. View should be editable.
4. user should able to Edit Statistics with Percent Deviation.     
5. Modified view should be saved.</t>
  </si>
  <si>
    <t xml:space="preserve">1. Go to Tracking      
2. Select Alert Rules      
3. Click on Organization      
4. Click on create rule button       
5. Under Rule pull down menu, choose Schedule activity change reminder          
 6. Name your rule and click on save button                                                                        </t>
  </si>
  <si>
    <t xml:space="preserve">1. Choice for alert rule must display
2. Organization page should be displayed
3. Create button should be enabled    
4. Rule dialogue page should be displayed
5. Rule selection should be displayed   
6. Rule must display                                                                                 </t>
  </si>
  <si>
    <t>1. Go to Forecasting &amp; Scheduling    
2. Click on Work Rules under employees
3. Select Shifts.   
4. Select campaign.      
5. Go to the shift event patterns section 
6. Select the add button to add shift events (breaks)</t>
  </si>
  <si>
    <t xml:space="preserve">1. Choice for work rules must display       
2. Choice for shift events must display       
3. Agents should be displayed  
4. See choice for campaign    
5. See shift events      
6. Add a shift event                                                                                                                                                                                                                                                                                                                                                                                                                                                                            </t>
  </si>
  <si>
    <t xml:space="preserve">1. My profile must display    
2. My schedule tab must display  
3. Preferences must display
4. Day off preferences must display
5. Make your choices                                                                                                                                                                                                                                                                                                                                                                                                                                                                                                                                                                                                                      </t>
  </si>
  <si>
    <t xml:space="preserve">1. Calendar module must display
2. Calendar  tab must display        
3. Employees  must display
4. See schedule run icon at the top      
5. Make your choices 
6. Scheduling engine will take preferences into consideration                                                                                                                                                                                                                                                                                                                                                                                                                                                                                                                                                                                                                     </t>
  </si>
  <si>
    <r>
      <t>1. Go to</t>
    </r>
    <r>
      <rPr>
        <b/>
        <sz val="10"/>
        <rFont val="Calibri"/>
        <family val="2"/>
        <scheme val="minor"/>
      </rPr>
      <t xml:space="preserve"> Forecasting &amp; Scheduling</t>
    </r>
    <r>
      <rPr>
        <sz val="10"/>
        <rFont val="Calibri"/>
        <family val="2"/>
        <scheme val="minor"/>
      </rPr>
      <t xml:space="preserve">       
2. Select Calendar Module      
3. Click on calendar tab         
4. Select  Employees       
5. Click on run schedule engine icon   
6. Select preference under schedule using schedule preferences</t>
    </r>
  </si>
  <si>
    <r>
      <t xml:space="preserve">1. Go to </t>
    </r>
    <r>
      <rPr>
        <b/>
        <sz val="10"/>
        <rFont val="Calibri"/>
        <family val="2"/>
        <scheme val="minor"/>
      </rPr>
      <t>My Home</t>
    </r>
    <r>
      <rPr>
        <sz val="10"/>
        <rFont val="Calibri"/>
        <family val="2"/>
        <scheme val="minor"/>
      </rPr>
      <t xml:space="preserve">   
2. Select My profile        
3. My schedule preferences       
4. Select Day off preference       
5. Move your preference to the right hand side using the forward arrow. </t>
    </r>
  </si>
  <si>
    <r>
      <t xml:space="preserve">1. Go to </t>
    </r>
    <r>
      <rPr>
        <b/>
        <sz val="10"/>
        <rFont val="Calibri"/>
        <family val="2"/>
        <scheme val="minor"/>
      </rPr>
      <t>Tracking</t>
    </r>
    <r>
      <rPr>
        <sz val="10"/>
        <rFont val="Calibri"/>
        <family val="2"/>
        <scheme val="minor"/>
      </rPr>
      <t xml:space="preserve">   
2. Select Roster     
3. Click on Time Summary      
4. Select your agent.  </t>
    </r>
  </si>
  <si>
    <t xml:space="preserve">1. Calendar module must display
2. Calendar  tab must display        
3. Employees  must display
4. See schedule run icon at the top      
5. Make your choices 
6. Scheduling engine will take preferences into consideration                                                                                                                                                                                                                                                                                                                                                                                                                                                                                                                                                                                                                      </t>
  </si>
  <si>
    <r>
      <t xml:space="preserve">1. Go to </t>
    </r>
    <r>
      <rPr>
        <b/>
        <sz val="10"/>
        <rFont val="Calibri"/>
        <family val="2"/>
        <scheme val="minor"/>
      </rPr>
      <t>My Home</t>
    </r>
    <r>
      <rPr>
        <sz val="10"/>
        <rFont val="Calibri"/>
        <family val="2"/>
        <scheme val="minor"/>
      </rPr>
      <t xml:space="preserve">       
2. Select My requests      
3. Select My time off report 
4. Read details on time taken and scheduled                                                             </t>
    </r>
  </si>
  <si>
    <t xml:space="preserve">1. My requests module must display
2. My time off report  must display    
3. Details on time off taken and scheduled must display
4. Vacation details must display                                                                                                                                                                                                                                                                                                                                                                                                                                                                           </t>
  </si>
  <si>
    <r>
      <rPr>
        <b/>
        <sz val="10"/>
        <rFont val="Calibri"/>
        <family val="2"/>
        <scheme val="minor"/>
      </rPr>
      <t>1. Select Organization Management</t>
    </r>
    <r>
      <rPr>
        <sz val="10"/>
        <rFont val="Calibri"/>
        <family val="2"/>
        <scheme val="minor"/>
      </rPr>
      <t xml:space="preserve">   
2. Select  Request Management       
3. Select Organization         
4. Select Time-off Pools.     
5. Click on create button to create new vacation group </t>
    </r>
  </si>
  <si>
    <t xml:space="preserve">1. Request management module must display   
2. Organizations  must display on the left    
3. Time off option must display     
4. Create button must display   
5. Time off  pool created must display                                                                                                                                                                                                                                                                                                                                                                                                                                                                                                                                                                                                                 </t>
  </si>
  <si>
    <r>
      <t xml:space="preserve">1. Go to </t>
    </r>
    <r>
      <rPr>
        <b/>
        <sz val="10"/>
        <rFont val="Calibri"/>
        <family val="2"/>
        <scheme val="minor"/>
      </rPr>
      <t xml:space="preserve">Tracking  </t>
    </r>
    <r>
      <rPr>
        <sz val="10"/>
        <rFont val="Calibri"/>
        <family val="2"/>
        <scheme val="minor"/>
      </rPr>
      <t xml:space="preserve">   
2. Select  Alert Rules  
3. Select Organization.        
4. Use the create button to create new rule  
5. Select the Request Status Change Rule from the Rule pull down menu and click on save button</t>
    </r>
  </si>
  <si>
    <t xml:space="preserve">When vacation is placed in a schedule, the schedule is automatically updated.     
1. Alert rules module must display   
2. Organizations must display on the left      
3. Create rule button must display   
4. Created rule must display 
5. Rule created must display                                                                                                                                                                                                                                                                                                                                                                                                                                                                                                                                                                                                                                                                                                                                                                      </t>
  </si>
  <si>
    <r>
      <t xml:space="preserve">1. Select </t>
    </r>
    <r>
      <rPr>
        <b/>
        <sz val="10"/>
        <rFont val="Calibri"/>
        <family val="2"/>
        <scheme val="minor"/>
      </rPr>
      <t>Organizational Management</t>
    </r>
    <r>
      <rPr>
        <sz val="10"/>
        <rFont val="Calibri"/>
        <family val="2"/>
        <scheme val="minor"/>
      </rPr>
      <t xml:space="preserve">
2. Select Request Management
3. Click on Time Off Pools
4. Select a Time Off Pool
5. Click on Edit button
6. Enable waitlist
7. Click on Save button</t>
    </r>
  </si>
  <si>
    <t xml:space="preserve">1. Organizational Management must display
2. Request Mangagment must display
3. Time Off Pools Displayed per organization must display
4. Time Off Pool highlighted must display
5. Edit screen should appear
6. Enable waitlist button selected must display
</t>
  </si>
  <si>
    <r>
      <t xml:space="preserve">1. Go to </t>
    </r>
    <r>
      <rPr>
        <b/>
        <sz val="10"/>
        <rFont val="Calibri"/>
        <family val="2"/>
        <scheme val="minor"/>
      </rPr>
      <t>Tracking</t>
    </r>
    <r>
      <rPr>
        <sz val="10"/>
        <rFont val="Calibri"/>
        <family val="2"/>
        <scheme val="minor"/>
      </rPr>
      <t xml:space="preserve">  
2. Select  Adherence     
3. Select Day Details.    
4. Select agent and click View       
5. Adjust calendar for desired date.</t>
    </r>
  </si>
  <si>
    <t xml:space="preserve">1. Adherence module must display
2. Day details must display
3. Agents must display     
4. Details for agent selected must display       
5. View details for that date                                                                                                                                                                                                                                                                                                                                                                                                                                                                                                                                                                                                                                                                                                                                                                      </t>
  </si>
  <si>
    <r>
      <t xml:space="preserve">Select </t>
    </r>
    <r>
      <rPr>
        <b/>
        <sz val="10"/>
        <rFont val="Calibri"/>
        <family val="2"/>
        <scheme val="minor"/>
      </rPr>
      <t>Organization Management</t>
    </r>
    <r>
      <rPr>
        <sz val="10"/>
        <rFont val="Calibri"/>
        <family val="2"/>
        <scheme val="minor"/>
      </rPr>
      <t xml:space="preserve">
1. Select Work Rules and click on Shifts tab
2. Highlight Organization on left
3. Select Shifts tab on right
4. Click on Create button
5. Name Shift 8 hr. M-F
6. Change activity box to Immediate
7. Check box 8AM
8. Change duration to 9 hrs.
9. CLick on Save button
10. Select Work Patterns tab
11. Click on Create button
12. Add name of work pattern 8hr M-F
13. Under Workday/Consistency box add X's to all boxes in possible days off 
14. Click on Add button to Link shift
15. Highlight 8 hr. M-F
16. Click on Add Selected Shift button
17. Add X's to all boxes in possible working days
18. CLick on Save button
</t>
    </r>
  </si>
  <si>
    <t xml:space="preserve">Create work patterns for scheduling
1. Organization tabs must display
2. Organizational hierarchy on left and any existing work patterns on right must display
3. List of organizations to choose must display
4. Any existing shifts already created must display
5. Contents of shift template needed must display
6. Field to name shift must display
7. Dropdown for activity must display
8. Table with operating hours and boxes to check to enable shift start time must display
9. Duration box that allows for changing shift span must display
10. List of existing shifts must display
11. List of existing work patterns must display
12. Contents needed for work patterns must display
13. Name box and employee type box must display
14. Workday/Consistency box that shows boxes of days to be worked with an X in the box must display
15. List of shifts that can be attached/linked to this work pattern must display
16. Option to add the selected shift to the work pattern must display
17. Boxes to add X's for days this shift is to be worked
18. Work Pattern saved must display
</t>
  </si>
  <si>
    <r>
      <t xml:space="preserve">Select </t>
    </r>
    <r>
      <rPr>
        <b/>
        <sz val="10"/>
        <rFont val="Calibri"/>
        <family val="2"/>
        <scheme val="minor"/>
      </rPr>
      <t>Forecasting &amp; Scheduling</t>
    </r>
    <r>
      <rPr>
        <sz val="10"/>
        <rFont val="Calibri"/>
        <family val="2"/>
        <scheme val="minor"/>
      </rPr>
      <t xml:space="preserve">
1. Select Campaigns
2. Cilck on Settings Tab
3. Click on Create Campaign button
4. Name Campaign and any other necessary changes
5. Click on Save button
6. Click on Create Scheduling Period button
7. Select number of weeks of scheduling period (select 1 for testing)
8. Select Start Date from calendar
9. Select Create as empty radio button
10. Click on Save button 
11. Add description if necessary
12. Select Organization icon and check box all organizations to add to campaign
13. Do not select skill based if campaign is for testing if employees haven't been given the proper skills
14. Select Day of Week and hours of operation
15. Click on Save button
16. Select Queue Tab
17. CLick Add to SP button
18. Select all queues to forecast and schedule for in this campaign
19. Click on Save button
20. Select employees and view
21. Select Add Employees to SP to be scheduled
22. Click on Save button
23. Select Work Pattern tab
24. select Work pattern and assign to selected employees
</t>
    </r>
  </si>
  <si>
    <t xml:space="preserve">A campaign is date specific and is where forecast and schedules are generated
1. Settings Tab all campaigns listed must display on left
2. Campaign attributes for highlighted campaign must display
3. Campaigns defining descriptions, name, time zone, first day of week must display
4. Completed campaign descriptions and name must display
5. Completed campaign descriptions and name must display
6. Scheduling Period information must display
7. 1-6 week option for scheduling period must display
8. Calendar with dates to choose start date must display
9. Options to create as empty or copy from existing campaign must display
10. Campaign period dates, linked organizations, and operating hours must display
11. Box with free text for adding description must display
12. All organizations that are available to link to campaign must display - if parent org is checked all leaf orgs are checked also
13. Check box for skill based must display
14. Days of week and hours of operation inherited from parent org must display
15. All inputted information must display
16. Add to SP button or Remove from SP button must display
17. List of queues must display
18. List of added skills and dropdown box to associate skill if multi-skilled campaign must display
19. List of all queues linked to highlighted campaign must display
20. List of employees linked to organizations that you chose in campaign settings must display
</t>
  </si>
  <si>
    <t xml:space="preserve">1. Logged into Verint WEBAPP 
2. Organization Management from the dashboard should be selected 
3. Employee under F&amp;S should be selected 
4. Profiles under Employees should be selected 
5. Click dropdown beside View which is on the left and pane 
6. Create filter must be selected
7. Select the organization for which you want to select employees and save the filter
8. Filter created must display
</t>
  </si>
  <si>
    <t xml:space="preserve">1. Log into Veirnt WEBAPP
2. Select F&amp;S from the dash board 
3. Select Calendar from the drop down 
4. Select Employee from the left hand pane and expand his schedule on the right hand side by clicking on his schedules 
5. Right click on the schedule select convert all employees to phantoms  </t>
  </si>
  <si>
    <t xml:space="preserve">1. Log into Verint WEBAPP 
2. Select Forecasting &amp; Scheduling from the dash board 
3. Select Calendar from the Drop down 
4. Select Campaign, Scheduling period and Employee from the left hand pane 
5. Click on view button 
6. Select view as Fish Eye drop down button on top right(next to sort by) and expand the view </t>
  </si>
  <si>
    <t>1. Log into verint WEBAPP
2. Select Reports from the Dashboard 
3. Select instance as Net Staffing which is under Staffing Reports which is on the left hand pane
4. Click on Parameters tab, give required criteria and click on Run Now button.</t>
  </si>
  <si>
    <t>1. Logged into verint WEBAPP
2. Reports from the Dashboard should be selected 
3. Selected instance as Net Staffing which is under Staffing Reports which is on the left hand pane 
4. Net Staffing Reports should run successfully.</t>
  </si>
  <si>
    <t>1. Log into Verint with Agent with Swap Access 
2. Select My home from the dash board 
3. Select My Request which is under My home 
4. Click on New Request Tab which is on the bottom right hand corner 
5. Select Time OFF 
6. Click on calendar icon and select the date range for the time off.
7. Click on Save button and verify that Time Off request is created.</t>
  </si>
  <si>
    <t>1. Logged into Verint with Agent with Swap Access 
2. My home from the dash board should be selected 
3. My Request which is under My home should be selected 
4. Clicked on New Request Tab which is on the bottom right hand corner 
5. Selected Time OFF 
6. Clicked on calendar icon and select the date range for the time off 
7. Time Off request should be created.</t>
  </si>
  <si>
    <t xml:space="preserve">1. Log into Verint with Agent with Swap Access 
2. Select My home from the dash board 
3. Select My Request which is under My home 
4. Click on New Request Tab which is on the bottom right hand corner  
 </t>
  </si>
  <si>
    <t xml:space="preserve">1. Logged  into Verint with Agent with Swap Access 
2. My home from the dash board should be selected 
3. My Request which is under My home should be selected 
4. Clicked on New Request Tab which is on the bottom right hand corner 
 </t>
  </si>
  <si>
    <t>1. Log into Veirnt WEBAPP 
2. Select F&amp;S from the Dashboard 
3. Select Calendar from the drop down 
4. Select Employee from the left hand pane and his schedule will expand on the right hand pane 
5. Right click on the Employee Schedule and select Edit Shift Assignments 
6. Select OT before or after shift and activity as extra hours on phone and save the OT 
7. Click on the alloted OT and Right click on the shift and select New button 
8. click on create shift event button 
9. Create a shift event as break and click on save  button</t>
  </si>
  <si>
    <t xml:space="preserve">1. Logged into Veirnt WEBAPP 
2. F&amp;S from the Dashboard should be selected 
3. Calendar from the drop down should be selected
4. Employee from the left hand pane and his schedule will expand on the right hand pane should be selected 
5. Right click on the Employee Schedule and select Edit Shift Assignments 
6. Selected OT before or after shift and activity as entra hours on phone and save the OT 
7. Clicked on the alloted OT and Right click on the shift and select New 
8. clicked on create shift event 
9. Shift event as break should be created and saved </t>
  </si>
  <si>
    <r>
      <t xml:space="preserve">1. Select </t>
    </r>
    <r>
      <rPr>
        <b/>
        <sz val="10"/>
        <rFont val="Calibri"/>
        <family val="2"/>
        <scheme val="minor"/>
      </rPr>
      <t>Tracking</t>
    </r>
    <r>
      <rPr>
        <sz val="10"/>
        <rFont val="Calibri"/>
        <family val="2"/>
        <scheme val="minor"/>
      </rPr>
      <t xml:space="preserve">   
2. Click on Pulse tab under Pulse   
3. Click on Create View button
4. Select Statistics with Percent Deviation.     
5. Click on save button</t>
    </r>
  </si>
  <si>
    <t>1. Available options must display
2. Pulse must display         
3. Create view dialog page must display       
4. List of available statistics must display and make a choice        
5. New view must display</t>
  </si>
  <si>
    <r>
      <t xml:space="preserve">1. Select </t>
    </r>
    <r>
      <rPr>
        <b/>
        <sz val="10"/>
        <rFont val="Calibri"/>
        <family val="2"/>
        <scheme val="minor"/>
      </rPr>
      <t>Tracking</t>
    </r>
    <r>
      <rPr>
        <sz val="10"/>
        <rFont val="Calibri"/>
        <family val="2"/>
        <scheme val="minor"/>
      </rPr>
      <t xml:space="preserve">   
2. Select  Pulse 
3.Select Edit View 
4. Edit Statistics with Percent Deviation.     
5. Click on save button.</t>
    </r>
  </si>
  <si>
    <t>1. Available options must display
2. Pulse must display         
3. Create view dialog page must display       
4. List of available statistics must display and make a choice       
5. View should be Editable</t>
  </si>
  <si>
    <r>
      <t xml:space="preserve">1. Go to </t>
    </r>
    <r>
      <rPr>
        <b/>
        <sz val="10"/>
        <rFont val="Calibri"/>
        <family val="2"/>
        <scheme val="minor"/>
      </rPr>
      <t>My Home</t>
    </r>
    <r>
      <rPr>
        <sz val="10"/>
        <rFont val="Calibri"/>
        <family val="2"/>
        <scheme val="minor"/>
      </rPr>
      <t xml:space="preserve">         
2. Select My requests      
3. Click on My time off report 
4. Read details on time taken and scheduled                                                               </t>
    </r>
  </si>
  <si>
    <t xml:space="preserve">1. My requests module must display 
2. My time off report must display     
3. Details on time off taken and scheduled must display  
4. Vacation details must display                                                                                                                                                                                                                                                                                                                                                                                                                                                                            </t>
  </si>
  <si>
    <r>
      <t xml:space="preserve">1. Go to </t>
    </r>
    <r>
      <rPr>
        <b/>
        <sz val="10"/>
        <rFont val="Calibri"/>
        <family val="2"/>
        <scheme val="minor"/>
      </rPr>
      <t>Tracking</t>
    </r>
    <r>
      <rPr>
        <sz val="10"/>
        <rFont val="Calibri"/>
        <family val="2"/>
        <scheme val="minor"/>
      </rPr>
      <t xml:space="preserve">     
2. Select Alert Rules  
3. Select Organization.        
4. Use the create button to create new rule  
5. Select the Request Status Change Rule from the Rule pull down menu and click on save button</t>
    </r>
  </si>
  <si>
    <t xml:space="preserve">When vacation is placed in a schedule, the schedule is automatically updated.     
1. Alert rules module must display   
2. Organizations must display on the left       
3. Create rule button must display    
4. Created rule must display  
5. Rule created must display                                                                                                                                                                                                                                                                                                                                                                                                                                                                                                                                                                                                                                                                                                                                                                        </t>
  </si>
  <si>
    <t xml:space="preserve">1.Login as in Agent 
2.Click on "My Home" , click on "My Requests" 
3.Click on the Create a new request button on the right bottom corner
4.Click on the "Shift Request &amp; Change" button on the Pop up
5.Select the "Start date" from when you want to request for new overtime extensions
6.Select the Shift start time,Shift ,that has already been schdeuled
7.Make sure "Mark entire shift as overtime" check box is unchecked
8.Select the drop down for Extension After shift
9.Select the type in it , and Activity ,Duration ,GAP ,and overtime check box
10.click on Save button
11.Click on Done button
</t>
  </si>
  <si>
    <t xml:space="preserve">1.Able to Login into Verint with Admin access
2. Able to Click on Organisation management 
3.Able to  Click on Request mangement settings 
4.able to Click on "Auto Processing " from the Dashboard
5.able to click on "Create new rule"
6.Able to click on "Shift request and Change" from the pop up
7.Able to Select the organisation ,and shift details 
7."do not auto approve any request" should be unchecked
8.Able to select Select Auto approve for the dedired auto approval selection 
9.Auto processing rule should be saved
</t>
  </si>
  <si>
    <t>1.Login to the Verint system as a planner 
2.click on Forecasting and scheduling in the dashboard
3.Click on the Calendar from the calendar options
4.Select Shift/Shift change request from the Drop down in the Even type in the menu bar
5.Create a shift and verify the auto breaking feature</t>
  </si>
  <si>
    <t>1.Able to Login to the Verint system as a planner 
2.Able to click on Forecasting and scheduling in the dashboard
3.Able to Click on the Calendar from the calendar options
4.Able to Select Shift from the Drop down in the Even type in the menu bar
5.the shift should be automatically suggested based on the net staffing interval, If its overstaffed OT's might be suggested and  if it understaffed breaks must reduced</t>
  </si>
  <si>
    <t xml:space="preserve">1.Able to Login to the Verint system as a planner 
2.Able to click on Forecasting and scheduling in the dashboard
3.Able to Click on the Calendar from the calendar options
4.Able to Select Shift from the Drop down in the Even type in the menu bar
5.When determining where to place a shift event within the shift/extension, priority is given to placing breaks in time intervals where the corresponding FTE Differential values are the highest (that is, overstaffed periods), while still abiding by the shift event start/end windows and spacing rules. 
Conversely, when placing an is used in shift shift event, auto breaking attempts to place it in the interval where the FTE Differential values are the lowest (that is, understaffed periods). </t>
  </si>
  <si>
    <t xml:space="preserve">1.Able to Login to Verint with Planner access
2.ABle to Click on Forecasting and scheduling 
3.Able to Click on calendar from the drop down
4.able to Select the Queue you want the employees to work for from the menu in the Calendar
4.Able to Chick on the "suggest available employee" icon from the Calendar menu
5.Able to Select the checkbox for "show available employee who have skills to work on the following queue
6.Able to click the "OK" button
</t>
  </si>
  <si>
    <t>1. Login into application 
2.Hover on Forecasting and Scheduling and select calendar under calendar.
3.Select Campaign, period, and name of the person from the left navigation menu.
4.From the right top window, select statistics as service level from top menu.
5.Select the queue as Phone Queue.
6.Move the shift by dragging it.
7.Click on Recalculate statistics button from the top left bar.</t>
  </si>
  <si>
    <t>1.User should login into application.
2.User should hover on forecasting and scheduling and select calendar under calendar.
3.User should select campaign, period and name of person from the left navigation menu as per requirement.
4.From the right top window, user should select statistics as service level from top menu.
5.User should select the queue as Phone Queue.
6.User should move the shift by dragging it.
7.User should click on recalculate statistics button from the top left bar.
8.Recalculated statistics data should show up for selected employees.</t>
  </si>
  <si>
    <r>
      <t xml:space="preserve">1. Hover on </t>
    </r>
    <r>
      <rPr>
        <b/>
        <sz val="10"/>
        <rFont val="Calibri"/>
        <family val="2"/>
        <scheme val="minor"/>
      </rPr>
      <t>System Management</t>
    </r>
    <r>
      <rPr>
        <sz val="10"/>
        <rFont val="Calibri"/>
        <family val="2"/>
        <scheme val="minor"/>
      </rPr>
      <t xml:space="preserve"> and select Log Viewer under Log.
2.Log Viewer configuration window opens up.
3.Select the parameters based on requirements and click on View button at the right bottom corner.
4.New window for Log Viewer opens up with error messages.</t>
    </r>
  </si>
  <si>
    <r>
      <t xml:space="preserve">1.Go to </t>
    </r>
    <r>
      <rPr>
        <b/>
        <sz val="10"/>
        <rFont val="Calibri"/>
        <family val="2"/>
        <scheme val="minor"/>
      </rPr>
      <t>Organization Management</t>
    </r>
    <r>
      <rPr>
        <sz val="10"/>
        <rFont val="Calibri"/>
        <family val="2"/>
        <scheme val="minor"/>
      </rPr>
      <t xml:space="preserve"> and select Work Queue Attribute Definition.
2.Select Organization from left organization hiearchy for which user wants to create attributes.
3.Click on Create button from bottom right corner.
4.Write Name, Description and Type and click on save button</t>
    </r>
  </si>
  <si>
    <t>1.User should go to Organization Management and select Work Queue Attribute Definition.
2.User should select Organization from left organization hierarchy for which user wants to create attributes.
3.User should click on Create button from bottom right corner.
4.User should write Name, Description and Type and click save.</t>
  </si>
  <si>
    <r>
      <t xml:space="preserve">1.Go to </t>
    </r>
    <r>
      <rPr>
        <b/>
        <sz val="10"/>
        <rFont val="Calibri"/>
        <family val="2"/>
        <scheme val="minor"/>
      </rPr>
      <t xml:space="preserve">Organization Management </t>
    </r>
    <r>
      <rPr>
        <sz val="10"/>
        <rFont val="Calibri"/>
        <family val="2"/>
        <scheme val="minor"/>
      </rPr>
      <t>and select Work Queue Attribute Definition.
2.Select Organization from left organization hiearchy for which user wants to delete attributes.
3.Select attribute from right window and click on delete button at the bottom right corner.
4.Click on Ok to the question pops up on the new window.
5.The attribute can be deleted.</t>
    </r>
  </si>
  <si>
    <t xml:space="preserve">1.) Select User Management on the Dashboard window
2.) Select Role Setup from the drop-down menu
3.) Click on the Create New Role button in the lower right-hand corner of the Role Setup window
4.)Type in the Role Name and Description
5.)Click on the arrow next to Interaction and Analysis in the New Role window and apply privileges
6.)  Click on the Save button in the lower right-hand corner of the New Role window.
</t>
  </si>
  <si>
    <t>1.) User Management is selected on the Dashboard window
2.) Role Setup is displayed and selected from drop-down
3.) Desired Role is selected (QM Analyst)
4.) Create New Role from Existing radio button is displayed and selected
5.) Role Name and Description is entered successfully in the appropriate fields
6.) Privileges displayed and modified
7.) Save button displayed and selected</t>
  </si>
  <si>
    <t>1.Log into veirnt webapp
2. Select Send Messeage option on the dash board
3. Select popup messeage under the send messeage
4. Select employees and create a filter for employees based on organizations 
5 . Select available date and expiration date 
6. Select the subject line and add some info in it 
7. Select Messegae text and priority of the messeage to be delievered 
8.Select send popup message</t>
  </si>
  <si>
    <t>1.Logged into veirnt 
2. Send Message option must display on the dash board must display
3. Popup message must display under the send message must display
4. Employees and create a filter for employees based on organizations must display
5. Evailable date and expiration date must display 
6. The subject line must display and info must be added in it 
7. Message text and priority of the message to be delivered must display
8. Send popup message must display
9. Popup message will be delivered to the selected employee</t>
  </si>
  <si>
    <t xml:space="preserve">1.Logged into veirnt 
2. Send Message option must display on the dash board
3. Popup message must display under the send message
4. Employees and create a filter for employees based on organizations must display 
5. Available date and expiration date must display 
6. Subject line must display and some info must be added in it 
7. Message text and priority of the message to be delivered must display </t>
  </si>
  <si>
    <t xml:space="preserve">1. Logged into Veirnt  with manager access or supervisor access
2. Tracking must display from the dash board  
3. Notifications must display under Tracking 
4. Message must display form my Notifications
5. Able to edit Internal message 
6. Supervisor can Edit a internal message if the Employee is under his scope  </t>
  </si>
  <si>
    <t xml:space="preserve">1. Logged into Veirnt  with Test id
2. Tracking must display from the dash board  
3. Notifications must display under Tracking 
4. Message must display form my Notifications
5. Able to edit Internal message 
6. Edited messages will go to unread state  
</t>
  </si>
  <si>
    <t>1. Able to Log into Verint 
2. My Home must display in the dash board 
3. My Notifications must display under my home 
4. My Notifications must display
5. Search field must display
6. Messages can be chosen internal , email , popup types</t>
  </si>
  <si>
    <t xml:space="preserve">1. Able to Log in to verint  using admin access
2. User managing must display on the dash board 
3. Role setup must display under Security 
4. Organization must display from the left hand pane 
5. Able to create new role 
6. Given a role name and description 
7. Privileges Should be selected and saved 
8. Roles which are built on the Higer organization will be auto matically assigned to child organizations  </t>
  </si>
  <si>
    <t>1. Log in to verint webapp using admin access
2. Select User manamgent on the dash board 
3. Select Role setup under Security 
4. Selct the organization from the left hand pane 
5. Selct create new role 
6. Give a role name and description 
7. Select the privilages and click on save button</t>
  </si>
  <si>
    <t>1. Able to Log in to verint  using admin access
2. User managing must display on the dash board 
3. Role setup must display under Security 
4. Organization must display from the left hand pane 
5. Able to modify new role 
6. Given a role name and description 
7. Privileges Should be selected and saved 
8. Roles which are built on the Higer organization will be auto matically assigned to child organizations</t>
  </si>
  <si>
    <t xml:space="preserve">1. Log into Verint webapp
2.Select User Management 
3. Select the Profiles under user management 
4. Select View drop down menu in top left 
5. Select Create a filter by selecting the organization
6. Click on Save as button and give any name and click on save button
7. Select the agent under names 
</t>
  </si>
  <si>
    <t>1)User should be able to login to Impact 360 application
2)User should be able to hover user management
3)User should be able to click on Profiles
4)User should be able to click on view drop down
5)User should be able to click on create a filter
6)User should be able to check the orgainisation check box
7)User should be able to click on save as button and give the name and able to save the filter 
8)User should be able to select the names under the filter</t>
  </si>
  <si>
    <t>1)Login to Impact 360 application
2)GO to Forecast and scheduling tab in dashboard.
3)Click on settings/campaign from the  menu.
4)Select and expand the campaign in the left window pane .
5)Select scheduling period for  that  campaign.
6)Click on create scheduling period  button.
7)Select the  start date for period different from current scheduling period
8)Click on Copy data from selected period in initialization options.
10)Click on save button
11)Verify whether the scheduling period is getting copied to another week .</t>
  </si>
  <si>
    <t>1)User should be able to login to Impact 360 application
2)User should be able to go to Forecast and scheduling tab in dashboard.
3)User should be able to click on Settings from the  menu.
4)User should be able to select the campaign in the left window pane .
5)User should be able to select an  employee mapped to that  campaign.
6)User should be able to click on configure employee header button in calender title bar.
7)User should be able to select the  fields to be added in the new window.
8)User should be able to click on add button
10)User should be able to click on OK button.
11)User should be able to verify whether the additional employee attributes are getting displayed or not.</t>
  </si>
  <si>
    <t xml:space="preserve">1)Login to Impact 360 application
2)Go to User Management tab in dashboard.
3)Click on Access rights and select the employee from left hand pane and click on view button.
4)Click on edit access rights button and Edit the privilages in Activity scope.
5)Click on save button
6)Verify whether permissions based on activity are deleted
</t>
  </si>
  <si>
    <t xml:space="preserve">1)Login to Impact 360 application
2)Go to User Management tab in dashboard.
3)Click on Access rights and select the employee from left hand pane and click on view button.
4)Click on edit access rights button and Edit the privilages in Activity scope.
5)Click on save button
6)Verify whether permissions based on activity are edited
</t>
  </si>
  <si>
    <t xml:space="preserve">1)Login to Impact 360 application
2)Go to User Management tab in dashboard.
3)Click on Access rights and select the employee from left hand pane and click on view button.
4)Click on edit access rights button and Edit the privilages in Activity scope.
5)Click on save button
6)Verify whether permissions based on activity are created.
</t>
  </si>
  <si>
    <t xml:space="preserve">1)User should be able to login to Impact 360 application
2)User should be able to go to User Management tab in dashboard.
3)User should be able to click Access rights  of a particular employee from the  menu.
4)User should be able to edit the privilages in Activity scope  .
5)User should be able to click on save button
6)User should be able to verify whether permissions based on activity are created
</t>
  </si>
  <si>
    <t>1)User should be able to login to Impact 360 application
2)User should be able to gO to Tracking tab in dashboard.
3)User should be able to click on Pulse from the Tracking menu.
4)User should be able to select the campaign in the left window pane .
5)User should be able to select a  work queue mapped to that  campaign.
6)User should be able to click on Create view button.
7)User should be able to give Name and description in view parameter section in the new window.
8)User should be able to click on Add statistics button and select  Net staffing.
9)User should be able to select forecasted checkbox  in absolute section.
10)User should be able to click on save button.
11)User should be able to verify that the understaffed employee are displayed in the pulse chart</t>
  </si>
  <si>
    <t xml:space="preserve">1)User should be able to login to Impact 360 application
2)User should be able to gO to Tracking tab in dashboard.
3)User should be able to click on Pulse from the Tracking menu.
4)User should be able to select the campaign in the left window pane .
5)User should be able to select a  work queue mapped to that  campaign.
6)User should be able to click on Create view button.
7)User should be able to give Name and description in view parameter section in the new window.
8)Should be able to Click on Add statistics button and select  Net staffing.
9)Select forecasted checkbox  in absolute section.
10)Should be able to Click on save button.
11)Should be able to Verify that the overstaffed and understaffed employee are displayed in the pulse chart
</t>
  </si>
  <si>
    <t>1)User should be able to login to Impact 360 application
2)User should be able to gO to Tracking tab in dashboard.
3)User should be able to click on Pulse from the Tracking menu.
4)User should be able to select the campaign in the left window pane .
5)User should be able to select a  work queue mapped to that  campaign.
6)User should be able to click on Create view button.
7)User should be able to give Name and description in view parameter section in the new window.
8)User should be able to click on Add statistics button and select  Net staffing.
9)User should be able to select forecasted checkbox  in absolute section.
10)User should be able to click on save button.
11)User should be able to verify that the overstaffed  employees are displayed in the pulse chart</t>
  </si>
  <si>
    <t xml:space="preserve">
1)User should be able to login to Impact 360 application
2)User should be able to gO to Tracking tab in dashboard.
3)User should be able to click on Pulse from the Tracking menu.
4)User should be able to select the campaign in the left window pane .
5)User should be able to select a  work queue mapped to that  campaign.
6)User should be able to click on Create view button.
7)User should be able to give Name and description in view parameter section in the new window.
8)User should be able to click on Add statistics button and select  Net staffing.
9)User should be able to select forecasted checkbox  in absolute section.
10)User should be able to click on save button.
11)User should be able to verify that the calculted net staffing  is being displayed in the pulse view</t>
  </si>
  <si>
    <t>1)User should be able to login to Impact 360 application
2)User should be able to go to User Management tab in dashboard.
3)User should be able to click Access rights  of a particular employee from the  menu.
4)User should be able to edit the privilages in Activity scope  .
5)User should be able to click on save
6)User should be able to verify whether permissions based on activity are edited</t>
  </si>
  <si>
    <t>1)User should be able to login to Impact 360 application
2)User should be able to go to User Management tab in dashboard.
3)User should be able to click Access rights  of a particular employee from the  menu.
4)User should be able to edit the privilages in Activity scope  .
5)User should be able to click on save
6)User should be able to verify whether permissions based on activity are deleted</t>
  </si>
  <si>
    <t>1)Login to Impact 360 application
2)GO to Forecast and scheduling tab in dashboard.
3)Click on campaign from the  menu.
4)Select the campaign in the left window pane .
5)Select scheduling period for  that  campaign.
6)Click on create scheduling period  button.
7)Select the  start date for period different from current scheduling period
8)Click on Copy data from select period in initialization options.
10)Click on save button
11)Verify whether the scheduling period is getting copied to another week.</t>
  </si>
  <si>
    <t xml:space="preserve">1)User should be able to Login to Impact 360 application
2)User should be able to go to Forecast and scheduling tab in dashboard.
3)User should be able to Click on campaign from the  menu.
4)User should be able to Select the campaign in the left window pane .
5)User should be able to Select scheduling period for  that  campaign.
6)User should be able to Click on create scheduling period  button.
7)User should be able to Select the  start date for period different from current scheduling period
8)User should be able to Click on Copy data from select period in initialization options.
10)User should be able to Click on save button
11)User should be able to Verify whether the scheduling period is getting copied to another week.
</t>
  </si>
  <si>
    <t>1)Login to Impact 360 application
2)Go to Forecast and scheduling tab in dashboard.
3)Click on calender from the  menu.
4)Select the campaign in the left window pane.
5)Select an  employee mapped to that  campaign.
6)Click on configure employee header button in calender title bar.
7)Select the  fields to be added in the new window.
8)click on add button
10)Click on OK button.
11)Verify whether the additional employee attributes are getting displayed or not.</t>
  </si>
  <si>
    <t xml:space="preserve">1)User should be able to Login to Impact 360 application
2)User should be able to Go to Forecast and scheduling tab in dashboard.
3)User should be able to Click on calender from the  menu.
4)User should be able to Select the campaign in the left window pane.
5)User should be able to Select an  employee mapped to that  campaign.
6)User should be able to Click on configure employee header button in calender title bar.
7)User should be able to Select the  fields to be added in the new window.
8)User should be able to click on add button
10)User should be able to Click on OK button.
11)User should be able to Verify whether the additional employee attributes are getting displayed or not.
</t>
  </si>
  <si>
    <t xml:space="preserve">1)Login to Impact 360 application
2)GO to My home tab in dashboard.
3)Select My requests from the menu
4)Click on create New request button
5)Click on Shift request and change option .
5)Provide the shift criteria for the employee.
6)Select the Mark Entire Shift As Overtime checkbox in the shift criteria
7)Click on OK button.
8)Verify whether the employee is able to request new overtime shifts
</t>
  </si>
  <si>
    <t>1)User should be able to login to Impact 360 application
2)User should be able to go to My home tab in dashboard.
3)User should be able to select My requests from the menu
4)User should be able to click on create New request button
5)User should be able to click on Shift request and change option .
5)User should be able to provide the shift  criteria  in extension before/after the shift for the employee.
7)User should be able to click on OK button.
8)User should be able to verify whether the employye is able to request new overtime shifts</t>
  </si>
  <si>
    <t xml:space="preserve">1)User should be able to login to Impact 360 application
2)User should be able to go to My home tab in dashboard.
3)User should be able to select My requests from the menu
4)User should be able to click on create New request button
5)User should be able to click on Shift request and change option .
5)User should be able to provide the shift  criteria  in extension before/after the shift for the employee.
7)User should be able to click on OK button.
8)User should be able to verify whether the employye is able to request new shift extensions </t>
  </si>
  <si>
    <r>
      <t xml:space="preserve">Select </t>
    </r>
    <r>
      <rPr>
        <b/>
        <sz val="10"/>
        <rFont val="Calibri"/>
        <family val="2"/>
        <scheme val="minor"/>
      </rPr>
      <t>Tracking</t>
    </r>
    <r>
      <rPr>
        <sz val="10"/>
        <rFont val="Calibri"/>
        <family val="2"/>
        <scheme val="minor"/>
      </rPr>
      <t xml:space="preserve">
1. Roster/Schedules
2. Select/Highlight agent
3. Adjust date range at the top center
4. Select the employee and click on View button
5. Click on view drop down on top right  to change schedule views
5. Click on Refresh button at bottom right</t>
    </r>
  </si>
  <si>
    <t>Viewing an agents schedule for a specific date range
1. User should be able to see List of agents to choose under Roster either All Current agents or choose filter under View drop down
2. User should be able to see agents schedule for chosen date range
3.  User should be able to See Dates at the center of the screen where you can choose any date range you want
4. User should be able to see Multiday, Text or Graph view to choose from
5.  User should be able to see Agents schedule for dates specified</t>
  </si>
  <si>
    <t>will remain in WFM</t>
  </si>
  <si>
    <t xml:space="preserve">View agent trades (shift swap Requests) </t>
  </si>
  <si>
    <t>Role = Scheduler
Workpatterns must be created</t>
  </si>
  <si>
    <t xml:space="preserve">Organisation Management must display
1. Rotations tab under work rules must display
2. Should be able to Click on create button
3. Should be able to Give name, allignment date and click on add button and add multiple workpatterns(two).
4. Should be able to Click on save button
5. Rotation rule created muist display
</t>
  </si>
  <si>
    <t>Organisation Management must display
1. Rotations tab under work rules must display
2. Should be able to Click on create button
3. Should be able to Give name, allignment date and click on add button and add multiple workpatterns(two).
4. Should be able to Click on save button
5. Rotation rule created muist display</t>
  </si>
  <si>
    <r>
      <t xml:space="preserve">Select </t>
    </r>
    <r>
      <rPr>
        <b/>
        <sz val="10"/>
        <rFont val="Calibri"/>
        <family val="2"/>
        <scheme val="minor"/>
      </rPr>
      <t>Organisation Management</t>
    </r>
    <r>
      <rPr>
        <sz val="10"/>
        <rFont val="Calibri"/>
        <family val="2"/>
        <scheme val="minor"/>
      </rPr>
      <t xml:space="preserve">
1. Select Rotations tab under work rules
2. Click on create button
3. Give name, allignment date and click on add button and add multiple workpatterns(two).
4. Click on save button
</t>
    </r>
  </si>
  <si>
    <t xml:space="preserve">Select Organisation Management
1. Select Rotations tab under work rules
2. Click on create button
3. Give name, allignment date and click on add button and add multiple workpatterns(two).
4. Click on save button
</t>
  </si>
  <si>
    <r>
      <t xml:space="preserve">Select </t>
    </r>
    <r>
      <rPr>
        <b/>
        <sz val="10"/>
        <rFont val="Calibri"/>
        <family val="2"/>
        <scheme val="minor"/>
      </rPr>
      <t>Request Management</t>
    </r>
    <r>
      <rPr>
        <sz val="10"/>
        <rFont val="Calibri"/>
        <family val="2"/>
        <scheme val="minor"/>
      </rPr>
      <t xml:space="preserve"> 
1. Select Schedule Auctions 
2. Select Settings
3. Give Auction Name, Schedule period(by clicking on rectangle icon) and deadline etc
4. Click on save button
5. Select Forecasting and Scheduling
6. Select Calender/Calender tab
7. Select campaingn, scheduling period and employees in left pane and click on view button
8. Right Click on any shift and select convert employee to phantom and click on publish schedules
9. Under Request Management/Schedule Auctions/Employees select auction from left pane
10. Select Employee and click on add to auction button
11. Select Bid options and select employee from employee drop down at top right 
12. Click on create button and give required details and click on save button
</t>
    </r>
  </si>
  <si>
    <r>
      <t xml:space="preserve">Select </t>
    </r>
    <r>
      <rPr>
        <b/>
        <sz val="10"/>
        <rFont val="Calibri"/>
        <family val="2"/>
        <scheme val="minor"/>
      </rPr>
      <t>Organization Management</t>
    </r>
    <r>
      <rPr>
        <sz val="10"/>
        <rFont val="Calibri"/>
        <family val="2"/>
        <scheme val="minor"/>
      </rPr>
      <t xml:space="preserve">
1. Select  Work Rules
2. Select  Assignment Rules
3. Click on create button
4. Make Selections
5. Click on Save button
6. Assign Assignment Rule to Employees under User Management/Work rules/Assignment rules
</t>
    </r>
  </si>
  <si>
    <r>
      <rPr>
        <b/>
        <sz val="10"/>
        <rFont val="Calibri"/>
        <family val="2"/>
        <scheme val="minor"/>
      </rPr>
      <t xml:space="preserve">Organization Management must </t>
    </r>
    <r>
      <rPr>
        <sz val="10"/>
        <rFont val="Calibri"/>
        <family val="2"/>
        <scheme val="minor"/>
      </rPr>
      <t>display
1. Work Rules/Assignment Rules must display
3. Should be able to Click on create button
4. Should be able to Make Selections
5. Should be able to Click on Save button
6. Should be able to Assign Assignment Rule to Employees under User Management/Work rules/Assignment rules</t>
    </r>
  </si>
  <si>
    <t>1. Request Management tab must display
2. Should be able to Click on Employee requests/Employee requests 
3. Trades or requests should display in the list.</t>
  </si>
  <si>
    <r>
      <t xml:space="preserve">1. Select </t>
    </r>
    <r>
      <rPr>
        <b/>
        <sz val="10"/>
        <rFont val="Calibri"/>
        <family val="2"/>
        <scheme val="minor"/>
      </rPr>
      <t xml:space="preserve">Request Management </t>
    </r>
    <r>
      <rPr>
        <sz val="10"/>
        <rFont val="Calibri"/>
        <family val="2"/>
        <scheme val="minor"/>
      </rPr>
      <t xml:space="preserve">
2. Click on Employee requests/Employee requests 
3. Trades or requests should display in the list.</t>
    </r>
  </si>
  <si>
    <t>1. Alert rules must display
2. Organization  must display
3. Should be able to click on create button 
4. Rule selector pull down menu must display
5. Alert rule should be saved
6. Alert rule created must display</t>
  </si>
  <si>
    <r>
      <t xml:space="preserve">1. Select </t>
    </r>
    <r>
      <rPr>
        <b/>
        <sz val="10"/>
        <rFont val="Calibri"/>
        <family val="2"/>
        <scheme val="minor"/>
      </rPr>
      <t xml:space="preserve">Tracking </t>
    </r>
    <r>
      <rPr>
        <sz val="10"/>
        <rFont val="Calibri"/>
        <family val="2"/>
        <scheme val="minor"/>
      </rPr>
      <t xml:space="preserve">
2. Select Alert Rules 
3. Click on Organization.
4. Click on create button
5. Give required details, Select Request Status Change Rule from the Rule pull down menu. 
6. Populate action and addressees and click on save button</t>
    </r>
  </si>
  <si>
    <t>Automate work schedule bidding
Request Management must diaply
1. Schedule Auctions/Settings must display
2. Should be able to Give Auction Name, Schedule period(by clicking on rectangle icon) and deadline etc
3. Should be able to Click on save button
4. Forecasting and Scheduling
/Calender/Calender tab must display
5. Campaingn, scheduling period and employees in left pane must display and be able to click on view button
6. Should be able to Right Click on any shift and select convert employee to phantom and click on publish schedules
7. Under Request Management/Schedule Auctions/Employees able to select auction from left pane
8. Should be able to Select Employee and click on add to auction button
11. Should be able to Select Bid options and select employee from employee drop down at top right 
12. Should be able to Click on create button and give required details and click on save button</t>
  </si>
  <si>
    <r>
      <t xml:space="preserve">1. Select </t>
    </r>
    <r>
      <rPr>
        <b/>
        <sz val="10"/>
        <rFont val="Calibri"/>
        <family val="2"/>
        <scheme val="minor"/>
      </rPr>
      <t>My Home</t>
    </r>
    <r>
      <rPr>
        <sz val="10"/>
        <rFont val="Calibri"/>
        <family val="2"/>
        <scheme val="minor"/>
      </rPr>
      <t xml:space="preserve"> 
2. Select My Requests  
3. Select My requests.   
4. View Trades  displayed in the list.</t>
    </r>
  </si>
  <si>
    <t>1. My requests module must display
2. My requests tab must display
3. Trades Should be displayed on the list</t>
  </si>
  <si>
    <r>
      <t xml:space="preserve">1. Select  </t>
    </r>
    <r>
      <rPr>
        <b/>
        <sz val="10"/>
        <rFont val="Calibri"/>
        <family val="2"/>
        <scheme val="minor"/>
      </rPr>
      <t xml:space="preserve">Request Management 
</t>
    </r>
    <r>
      <rPr>
        <sz val="10"/>
        <rFont val="Calibri"/>
        <family val="2"/>
        <scheme val="minor"/>
      </rPr>
      <t>2. Select  Employee requests 
3. From the View menu, Select All Active
4. View Trades displayed in the list.</t>
    </r>
  </si>
  <si>
    <t>1. Request management must display
2. Employee requests must display
3. View menu must display
4. Choices on the menu must display
5. Trades Should be displayed displayed on the list</t>
  </si>
  <si>
    <r>
      <t xml:space="preserve">1. Select </t>
    </r>
    <r>
      <rPr>
        <b/>
        <sz val="10"/>
        <rFont val="Calibri"/>
        <family val="2"/>
        <scheme val="minor"/>
      </rPr>
      <t xml:space="preserve">My Home </t>
    </r>
    <r>
      <rPr>
        <sz val="10"/>
        <rFont val="Calibri"/>
        <family val="2"/>
        <scheme val="minor"/>
      </rPr>
      <t xml:space="preserve">
2. Select  My Requests 
3. Select  Swap board 
4. Either create a posting or accept an existing one. </t>
    </r>
  </si>
  <si>
    <t>1. My Home must display
2. My requests must display
3. Swap board must diaplay
4. Created or accepted posting must display</t>
  </si>
  <si>
    <r>
      <t xml:space="preserve">1. Select </t>
    </r>
    <r>
      <rPr>
        <b/>
        <sz val="10"/>
        <rFont val="Calibri"/>
        <family val="2"/>
        <scheme val="minor"/>
      </rPr>
      <t xml:space="preserve">Forecasting and Scheduling </t>
    </r>
    <r>
      <rPr>
        <sz val="10"/>
        <rFont val="Calibri"/>
        <family val="2"/>
        <scheme val="minor"/>
      </rPr>
      <t xml:space="preserve"> 
2. Click on Calendar tab under Calender 
4. Select agents to be scheduled 
5. Select Using icon to Run the Scheduling Engine 
6. On the Scheduler Setup page, select the radio button for OT / VTO Scheduling 
7. Populate the number for Total Maximum OT hours 
8. Click on OK button</t>
    </r>
  </si>
  <si>
    <r>
      <t xml:space="preserve">1. Select </t>
    </r>
    <r>
      <rPr>
        <b/>
        <sz val="10"/>
        <rFont val="Calibri"/>
        <family val="2"/>
        <scheme val="minor"/>
      </rPr>
      <t xml:space="preserve">Tracking </t>
    </r>
    <r>
      <rPr>
        <sz val="10"/>
        <rFont val="Calibri"/>
        <family val="2"/>
        <scheme val="minor"/>
      </rPr>
      <t xml:space="preserve">
2. Select Alert Rules 
3. Click on Organization 
4. Select the Schedule Change Rule from the Rule pull down menu.</t>
    </r>
  </si>
  <si>
    <r>
      <t xml:space="preserve">1. Select </t>
    </r>
    <r>
      <rPr>
        <b/>
        <sz val="10"/>
        <rFont val="Calibri"/>
        <family val="2"/>
        <scheme val="minor"/>
      </rPr>
      <t>System Management</t>
    </r>
    <r>
      <rPr>
        <sz val="10"/>
        <rFont val="Calibri"/>
        <family val="2"/>
        <scheme val="minor"/>
      </rPr>
      <t xml:space="preserve">
2. Select Settings
3. Select the Framework Database from the heiracrchy
4. Select Purging Data
5. Type the number of months you want to retain schedules.
6. Click on Save button</t>
    </r>
  </si>
  <si>
    <r>
      <t xml:space="preserve">Go to </t>
    </r>
    <r>
      <rPr>
        <b/>
        <sz val="10"/>
        <rFont val="Calibri"/>
        <family val="2"/>
        <scheme val="minor"/>
      </rPr>
      <t xml:space="preserve">Tracking Section </t>
    </r>
    <r>
      <rPr>
        <sz val="10"/>
        <rFont val="Calibri"/>
        <family val="2"/>
        <scheme val="minor"/>
      </rPr>
      <t xml:space="preserve">                                                                                                      
1. Select Pulse Section     
2. Click on Pulse Tab    
3. Click on Create View button, name the View, desription(test) then click on Add Statistics button. Select Required Staffing/Statistics (Forecasted check box) from the Drop Down list presented.   
4. Click on save button. 
</t>
    </r>
  </si>
  <si>
    <t>Viewing Required Staffing (Agent Requirements) within the Pulse feature.   
1. See Java app loading   
2. Data displayed for Campaign or Organization should be selected   
3. Dialogue box for "Create View" Should appear with fields available for entry.   
4. Required Staffing data should be displayed for selected Campaign or Organization.</t>
  </si>
  <si>
    <r>
      <t>1. Select</t>
    </r>
    <r>
      <rPr>
        <b/>
        <sz val="10"/>
        <rFont val="Calibri"/>
        <family val="2"/>
        <scheme val="minor"/>
      </rPr>
      <t xml:space="preserve"> Forecasting &amp; Scheduling</t>
    </r>
    <r>
      <rPr>
        <sz val="10"/>
        <rFont val="Calibri"/>
        <family val="2"/>
        <scheme val="minor"/>
      </rPr>
      <t xml:space="preserve">    
2. Select Campaign 
3. Click on Settings tab
4. Select campaign and scheduling period on the left  
5. From the General Settings, Organization menu, select all the organizations that contribute agents in your routing. 
6. Select the Queue Tab and click on Add to SP button and Select all the queues. 
Select all applicable Skills</t>
    </r>
  </si>
  <si>
    <r>
      <t xml:space="preserve">1. </t>
    </r>
    <r>
      <rPr>
        <b/>
        <sz val="10"/>
        <rFont val="Calibri"/>
        <family val="2"/>
        <scheme val="minor"/>
      </rPr>
      <t>Forecasting &amp; Scheduling</t>
    </r>
    <r>
      <rPr>
        <sz val="10"/>
        <rFont val="Calibri"/>
        <family val="2"/>
        <scheme val="minor"/>
      </rPr>
      <t xml:space="preserve"> must display   
2. Campaign should be Selected 
3. Settings should be Selected 
4. Campaign and scheduling  period should be selected on the left  
5. From the General Settings Organization menu, all the organizations that contribute agents in your routing should be Selected. 
6. Queue Tab should be selected and all the queues must be Selected. 
See all Skills selected appear under "Assigned" </t>
    </r>
  </si>
  <si>
    <t>Ability to capture intraday data</t>
  </si>
  <si>
    <r>
      <t xml:space="preserve">Go to </t>
    </r>
    <r>
      <rPr>
        <b/>
        <sz val="10"/>
        <rFont val="Calibri"/>
        <family val="2"/>
        <scheme val="minor"/>
      </rPr>
      <t>Tracking Section</t>
    </r>
    <r>
      <rPr>
        <sz val="10"/>
        <rFont val="Calibri"/>
        <family val="2"/>
        <scheme val="minor"/>
      </rPr>
      <t xml:space="preserve">                                                                                             
1. Select Pulse Section
2. Click on Pulse tab
3. CLick on “Create View” button located along the bottom of the screen in the Working Pane.
4. Within the “Create View” dialogue box, name the selected view, then Click on “Add Statistics” button.  Choose a Statistic, and then choose (using the checkboxes off the right) whether you wish to see forecasted information, actual, or both.  Repeat the above steps if you would like additional Statistics.
5. Click on Save button.
6. On the top of the Working Pane, Select the Green Icon “Show Data Table”.
</t>
    </r>
  </si>
  <si>
    <r>
      <t xml:space="preserve">Maintain intraday data within the </t>
    </r>
    <r>
      <rPr>
        <b/>
        <sz val="10"/>
        <rFont val="Calibri"/>
        <family val="2"/>
        <scheme val="minor"/>
      </rPr>
      <t>Pulse</t>
    </r>
    <r>
      <rPr>
        <sz val="10"/>
        <rFont val="Calibri"/>
        <family val="2"/>
        <scheme val="minor"/>
      </rPr>
      <t xml:space="preserve"> feature.
1. See the Java app loading.
2. List of Campaigns in the Selection Pane must display.
3. “Create View” dialogue box should appear.
4. One or more Statistics should appear within the “Create View” dialogue box.
5. The Statistics chosen in the “Create View” dialogue box should appear graphically in the Working Pane of Pulse.
6. The Green icon should display on top right and after clicking the icon numeric interval data must display to the right of the graph in the Working Pane.
</t>
    </r>
  </si>
  <si>
    <r>
      <t xml:space="preserve">Go to </t>
    </r>
    <r>
      <rPr>
        <b/>
        <sz val="10"/>
        <rFont val="Calibri"/>
        <family val="2"/>
        <scheme val="minor"/>
      </rPr>
      <t xml:space="preserve">Tracking Section </t>
    </r>
    <r>
      <rPr>
        <sz val="10"/>
        <rFont val="Calibri"/>
        <family val="2"/>
        <scheme val="minor"/>
      </rPr>
      <t xml:space="preserve">                                                                                            
1. Select Pulse Section
2. Click on Pulse tab
3. CLick on “Create View” button located along the bottom of the screen in the Working Pane.
4.Within the “Create View” dialogue box, name the selected view, then Click on “Add Statistics” button.  Choose a Statistic, and then choose (using the checkboxes off the right)  to see  actual information. Repeat the above steps if you would like additional Statistics.
5. Click on Save button.
6. To determine peak, browse each day.</t>
    </r>
  </si>
  <si>
    <r>
      <rPr>
        <sz val="10"/>
        <rFont val="Calibri"/>
        <family val="2"/>
        <scheme val="minor"/>
      </rPr>
      <t xml:space="preserve">Go to </t>
    </r>
    <r>
      <rPr>
        <b/>
        <sz val="10"/>
        <rFont val="Calibri"/>
        <family val="2"/>
        <scheme val="minor"/>
      </rPr>
      <t>Tracking Section</t>
    </r>
    <r>
      <rPr>
        <sz val="10"/>
        <rFont val="Calibri"/>
        <family val="2"/>
        <scheme val="minor"/>
      </rPr>
      <t xml:space="preserve">                                                                                             
1. Select Pulse Section
2. Click on Pulse tab
3. CLick on “Create View” button located along the bottom of the screen in the Working Pane.</t>
    </r>
    <r>
      <rPr>
        <b/>
        <sz val="10"/>
        <rFont val="Calibri"/>
        <family val="2"/>
        <scheme val="minor"/>
      </rPr>
      <t xml:space="preserve">
4</t>
    </r>
    <r>
      <rPr>
        <sz val="10"/>
        <rFont val="Calibri"/>
        <family val="2"/>
        <scheme val="minor"/>
      </rPr>
      <t>.Within the “Create View” dialogue box, name the selected view, then Click on “Add Statistics” button.  Choose a Statistic, and then choose (using the checkboxes off the right)  to see  actual information. Repeat the above steps if you would like additional Statistics.
5. Click on Save button.
6. To determine peak, browse each day.</t>
    </r>
  </si>
  <si>
    <t>Capture intraday data.
Tracking Section must display                                                                                           
1. Pulse Section should be selected
2. Should be able to Click on Pulse tab
3. Should be able to CLick on “Create View” button located along the bottom of the screen in the Working Pane.
4.Within the “Create View” dialogue box, Should be able to name the selected view, then Click on “Add Statistics” button. Should be able to  Choose a Statistic, and then choose (using the checkboxes off the right)  to see  actual information. Repeat the above steps if you would like additional Statistics.
5. Should be able to Click on Save button.
6. To determine peak, Should be able to browse each day.</t>
  </si>
  <si>
    <t xml:space="preserve">1. From the Tracking   ( pulse ) , Select a Campaign 
2. Select  Agent Requirements Mode.  To determine peak, browse each day.
3. Select the “Campaign” radio button in the Selection Pane, and then the specific contact type you wish to view. 
</t>
  </si>
  <si>
    <t xml:space="preserve">1. From the Tracking   ( pulse ), Select a Campaign 
2. Select  Agent Requirements Mode.  To determine peak, browse each day.
3. Select the "Campaign" radio button in the Selection Pane, depress the CNTRL key, and then select the contact types you wish to view.
</t>
  </si>
  <si>
    <t>Sunny</t>
  </si>
  <si>
    <t xml:space="preserve">***No modifying options***
Reports must display
1. Request and Results should be selected
2. The type of report  you want on the left should be highlighted
3. The instance tab should be selected
4. The instance of report you want to see should be highlighted
5. Should be able to Click on view button
</t>
  </si>
  <si>
    <r>
      <t xml:space="preserve">Sending  Standard Reports - </t>
    </r>
    <r>
      <rPr>
        <sz val="10"/>
        <rFont val="Calibri"/>
        <family val="2"/>
        <scheme val="minor"/>
      </rPr>
      <t xml:space="preserve">
1. Request and Results must display
2. Ttype of report  you want on the left should be highlighted
3. Parameters tab must display
4. Employee/org filter and time frame and name the report must display
5. Should be able to Run Once (defaults to current time and date)
6. Different Output formats pdf,xls,csv,html etc7 must be generated. See View List (puts a copy of the report in another employees Instance tab) or 
8. Email List must display- and type email address in box - either internal address of external address
9. Should Run Now or Save
</t>
    </r>
  </si>
  <si>
    <t>Reports must display
1. Request and Results should be Selected
2. The type of report  you want on the left must be highlighted
3. Parameters tab must be selected
4. Should be able to Select the employee/org filter and time frame and name the report
5. Should be able to select Run Once (defaults to current time and date) button
6. Should be able to Select different Output formats pdf,xls,csv,html etc
7. Should be able to Click on Run Now button and able to 
Verify the report is generated in the selecetd output format.</t>
  </si>
  <si>
    <t>Reports must display
1. Request and Results should be Selected
2. The type of report  you want on the left must be highlighted
3. Parameters tab must be selected
4. Should be able to Select the employee/org filter and time frame and name the report
5. Should be able to select Run Once (defaults to current time and date) button
6. Should be able to Select different Output formats pdf,xls,csv,html etc
7. Should be able to Click on Run Now button and able to
Verify the report is generated in the selecetd output format.</t>
  </si>
  <si>
    <t xml:space="preserve">Reports must display
1. Request and Results should be Selected
2. The type of report  you want on the left must be highlighted
3. Parameters tab must be selected
4. Should be able to Select the employee/org filter and time frame and name the report
5. Should be able to select Run Once (defaults to current time and date) button
6. Should be able to Select different Output formats pdf,xls,csv,html etc
7. Should be able to Click on Run Now button and able to
Verify the report is generated with the name entered </t>
  </si>
  <si>
    <r>
      <t xml:space="preserve">Select </t>
    </r>
    <r>
      <rPr>
        <b/>
        <sz val="10"/>
        <rFont val="Calibri"/>
        <family val="2"/>
        <scheme val="minor"/>
      </rPr>
      <t>Tracking</t>
    </r>
    <r>
      <rPr>
        <sz val="10"/>
        <rFont val="Calibri"/>
        <family val="2"/>
        <scheme val="minor"/>
      </rPr>
      <t xml:space="preserve">                                                                                                                                                                                                                      </t>
    </r>
    <r>
      <rPr>
        <b/>
        <sz val="10"/>
        <rFont val="Calibri"/>
        <family val="2"/>
        <scheme val="minor"/>
      </rPr>
      <t xml:space="preserve">
1. </t>
    </r>
    <r>
      <rPr>
        <sz val="10"/>
        <rFont val="Calibri"/>
        <family val="2"/>
        <scheme val="minor"/>
      </rPr>
      <t>Select "History" tab inside Pulse
2. Select existing pulse and click on edit view button
3. Modify any add statistics you want to modify and click on save button</t>
    </r>
  </si>
  <si>
    <r>
      <t xml:space="preserve">Select </t>
    </r>
    <r>
      <rPr>
        <b/>
        <sz val="10"/>
        <rFont val="Calibri"/>
        <family val="2"/>
        <scheme val="minor"/>
      </rPr>
      <t xml:space="preserve">Tracking
</t>
    </r>
    <r>
      <rPr>
        <sz val="10"/>
        <rFont val="Calibri"/>
        <family val="2"/>
        <scheme val="minor"/>
      </rPr>
      <t>1. Select Pulse/Pulse
2. Click on Edit View button
3. Click on Delete View button</t>
    </r>
  </si>
  <si>
    <t>Pulse views are configurable
1. Option to look at Campaign queues or Organizational queues must dislpay
2. Edit View must dislpay
3. View should no longer available/deleted</t>
  </si>
  <si>
    <r>
      <t xml:space="preserve">Select </t>
    </r>
    <r>
      <rPr>
        <b/>
        <sz val="10"/>
        <rFont val="Calibri"/>
        <family val="2"/>
        <scheme val="minor"/>
      </rPr>
      <t>Tracking</t>
    </r>
    <r>
      <rPr>
        <sz val="10"/>
        <rFont val="Calibri"/>
        <family val="2"/>
        <scheme val="minor"/>
      </rPr>
      <t xml:space="preserve">
1. Select Pulse/Pulse
2. Highlight queue(s) or campaign (all queues in campaign) to view
3. Click on View button
4. Choose Period in the date list
5. Depending on view may have to hit the + or - on the magnifying glass (top right)
Same except Row 4 select any statistics/data to include that you want to view</t>
    </r>
  </si>
  <si>
    <r>
      <t xml:space="preserve">Select </t>
    </r>
    <r>
      <rPr>
        <b/>
        <sz val="10"/>
        <rFont val="Calibri"/>
        <family val="2"/>
        <scheme val="minor"/>
      </rPr>
      <t>System Managemen</t>
    </r>
    <r>
      <rPr>
        <sz val="10"/>
        <rFont val="Calibri"/>
        <family val="2"/>
        <scheme val="minor"/>
      </rPr>
      <t>t 
1. Select Data Sources tab under Data Sources 
2. Highlight data source on the left you need to delete
3. Click on Delete Data Source button
4. Confirm deletion button.</t>
    </r>
  </si>
  <si>
    <r>
      <rPr>
        <b/>
        <sz val="10"/>
        <rFont val="Calibri"/>
        <family val="2"/>
        <scheme val="minor"/>
      </rPr>
      <t xml:space="preserve">Tracking </t>
    </r>
    <r>
      <rPr>
        <sz val="10"/>
        <rFont val="Calibri"/>
        <family val="2"/>
        <scheme val="minor"/>
      </rPr>
      <t>must display
1. Pulse/Pulse must display
2. Queue(s) or campaign (all queues in campaign) to view must be highlighted
3. Able to Click on View button
4. Able to Choose Period in the date list
5. Depending on view may have to hit the + or - on the magnifying glass (top right)
Same except Row 4 select any statistics/data to include that you want to view</t>
    </r>
  </si>
  <si>
    <r>
      <t xml:space="preserve">Select </t>
    </r>
    <r>
      <rPr>
        <b/>
        <sz val="10"/>
        <rFont val="Calibri"/>
        <family val="2"/>
        <scheme val="minor"/>
      </rPr>
      <t>Tracking</t>
    </r>
    <r>
      <rPr>
        <sz val="10"/>
        <rFont val="Calibri"/>
        <family val="2"/>
        <scheme val="minor"/>
      </rPr>
      <t xml:space="preserve">
1. Select Pulse/Pulse
2. Click on show data Table icon on top right which is in green(work queue data is available in 15 min increments)</t>
    </r>
  </si>
  <si>
    <t>1. log into webapp 
2. Select Tracking from dashboard 
3. Select Pulse from drop down 
4. Click on Configure Trends (shows trending the future forecast based on intervals I've selected to calculate the trending and what intervals I want it to stop)</t>
  </si>
  <si>
    <t>1. Able to log into webapp 
2. Able to Select Tracking from dashboard 
3. Able to Select Pulse from drop down 
4. Able to Select Configure Trends (shows trending the future forecast based on intervals I've selected to calculate the trending and what intervals I want it to stop)</t>
  </si>
  <si>
    <r>
      <t xml:space="preserve">Select </t>
    </r>
    <r>
      <rPr>
        <b/>
        <sz val="10"/>
        <rFont val="Calibri"/>
        <family val="2"/>
        <scheme val="minor"/>
      </rPr>
      <t>User Management</t>
    </r>
    <r>
      <rPr>
        <sz val="10"/>
        <rFont val="Calibri"/>
        <family val="2"/>
        <scheme val="minor"/>
      </rPr>
      <t xml:space="preserve">
1. Select Roles Setup
2. Select Administrator Role and click on view/edit role button
3. Expand Framework
4. Expand Organizations
5. Uncheck View Activities
6. Click on Save button</t>
    </r>
  </si>
  <si>
    <t xml:space="preserve">Restricting privileges to view activities 
1. All roles should be available
2. Privileges with Administrator role must display
3. Privileges related to Framework must display
4. View Activities must display
5. View Activities will be unchecked
6. All Role names must display
</t>
  </si>
  <si>
    <t>1. From the Forecasting &amp; Scheduling, Select a Campaign 
2. Select  Agent Requirements Mode.  To determine peak, browse each day.</t>
  </si>
  <si>
    <r>
      <t>Go to the</t>
    </r>
    <r>
      <rPr>
        <b/>
        <sz val="10"/>
        <rFont val="Calibri"/>
        <family val="2"/>
        <scheme val="minor"/>
      </rPr>
      <t xml:space="preserve"> Forecasting and Scheduling </t>
    </r>
    <r>
      <rPr>
        <sz val="10"/>
        <rFont val="Calibri"/>
        <family val="2"/>
        <scheme val="minor"/>
      </rPr>
      <t xml:space="preserve">
1. Select Forecasts under Tactical Forecasts
2. Within the Selection Pane, Select the Campaign as well as the period desired
3. Click on “Add Week” button within the Working Pane 
4. Within the “Select a week” calendar menu, select the week within the past you wish to use as a trend for forecasting your target period.  Click on Ok
5. For additional weeks, repeat the above steps, selecting a different week in the past each time
6. Select a weight for each week (if different from the default), and choose the “Show Data Table” icon along the top right in order to review and/or edit the forecasted volume and AHT information for each interval
7. Click on Save button
8. If forecast is satisfactory for given time period, select “Set As Base”
</t>
    </r>
  </si>
  <si>
    <t xml:space="preserve">Capture forecast information within the software for use within Scheduling and Tracking.
1. Forecasts under Tactical Forecasts must be selected
2. Specific Campaign and Period of time selected in the Working Pane must display
3. “History Selector” dialogue box should appear after clicking on Add week button
4. Volume and AHT data populate for the week within the past you have selected must display
5. Volume and AHT data populate for all weeks selected as well as a Forecasted average must display
6. Forecast alter must display to reflect the changes associated to the weights assigned to each week.  See the interval data populate along the left side of the graph
7. The current forecast saved must display
8. The current forecast should be set as the base forecast to be used for creating schedules and as the basis for Pulse for this time period
</t>
  </si>
  <si>
    <r>
      <rPr>
        <sz val="10"/>
        <rFont val="Calibri"/>
        <family val="2"/>
        <scheme val="minor"/>
      </rPr>
      <t xml:space="preserve">1. Go to </t>
    </r>
    <r>
      <rPr>
        <b/>
        <sz val="10"/>
        <rFont val="Calibri"/>
        <family val="2"/>
        <scheme val="minor"/>
      </rPr>
      <t xml:space="preserve">Forecasting and Scheduling </t>
    </r>
    <r>
      <rPr>
        <sz val="10"/>
        <rFont val="Calibri"/>
        <family val="2"/>
        <scheme val="minor"/>
      </rPr>
      <t xml:space="preserve">   
2. Select Tactical Forecasts.    
3. Click on Forecasts tab
4. Within the Selection Pane, Select the Campaign as well as the period desired
4. Load the weeks you want to use by clicking on Add Week button.  
5. Click on Scale button and set values to reflect what happens during special marketing promotions.         
6. Click on Save as (Special Marketing Promotions XY)button.</t>
    </r>
    <r>
      <rPr>
        <b/>
        <sz val="10"/>
        <rFont val="Calibri"/>
        <family val="2"/>
        <scheme val="minor"/>
      </rPr>
      <t xml:space="preserve">  </t>
    </r>
  </si>
  <si>
    <r>
      <rPr>
        <sz val="10"/>
        <rFont val="Calibri"/>
        <family val="2"/>
        <scheme val="minor"/>
      </rPr>
      <t>View forecasted information.
Forecasts under Tactical Forecasts must be selected</t>
    </r>
    <r>
      <rPr>
        <b/>
        <sz val="10"/>
        <rFont val="Calibri"/>
        <family val="2"/>
        <scheme val="minor"/>
      </rPr>
      <t xml:space="preserve">
</t>
    </r>
    <r>
      <rPr>
        <sz val="10"/>
        <rFont val="Calibri"/>
        <family val="2"/>
        <scheme val="minor"/>
      </rPr>
      <t>1. Campaigns list must display
2. Should be able to add and See weeks you can use.   
3. Should be able to See the weeks averaged into a forecast
4. Should be able to See each week averaging     
5. Should be able to See the scale button      
6. Saved Special marketing Promotions must display</t>
    </r>
  </si>
  <si>
    <t>Modify forecasted information.
1. Go to Forecasting and Scheduling    
2. Select Tactical Forecasts.    
3. Click on Forecasts tab
4. Within the Selection Pane, Select the Campaign as well as the period desired 
5. Load the weeks you want to use by clicking on Add Week button.       
6. See the weeks averaged into a forecast       
7. See each week averaging           
8. Click on Scale button and set values to reflect what happens during special marketing promotions. 
9. Click on Save button to save Billing cycle XY
The Forecasting and Scheduling Module is also where modifications to forecasts should occur.
1. See the options to "Add Week", "Remove Week", etc. become enabled
2. See the edits to the selected forecast take effect
3. See the current forecast set as the base forecast to be used for creating schedules and as the basis for Pulse for this time period</t>
  </si>
  <si>
    <t xml:space="preserve">Modify forecasted information.
Forecasts under Tactical Forecasts must be selected
1. Campaigns list must display  
2. weeks you can use must selected and display     
3. The weeks averaged into a forecast must display 
4. Each week averaging must display          
5. The scale buttons must display on top right    
6. Saved Billing cycle XY should be displayed
The Forecasting and Scheduling Module is also where modifications to forecasts should occur.
7. Options to "Add Week", "Remove Week", etc. should be enabled
4. Edits to the selected forecast take effect must display
5. Current forecast set as the base forecast to be used for creating schedules and as the basis for Pulse for this time period should be displayed
</t>
  </si>
  <si>
    <t>1. Go to Forecasting and Scheduling                  
2. Select Tactical Forecasts.
3. Click  on Forecasts  
4. Select Campaign        
5. Load the weeks you want to use by clicking on Add Week button.             
6. Click on Scale button to reflect what happens during your billing cycle.          
7. Save as (Billing Cycle XY).  
8. Click on "Clear" button located on the bottom right of the screen.</t>
  </si>
  <si>
    <t xml:space="preserve">Delete forecasted information.
1. Forecasting and Scheduling  page should be displayed and Tactical Forecasts/Forescasts must be displayed.
2. Campaigns list must display
3. Weeks you can use must display
4. Options to "Add Week", "Remove Week", etc. should become enabled
5. Edits to the selected forecast take effect must display
6. Saved Billing cycle XY must display
7. All current forecast information should be cleared from system for selected period
</t>
  </si>
  <si>
    <r>
      <t xml:space="preserve">1. Go to the </t>
    </r>
    <r>
      <rPr>
        <b/>
        <sz val="10"/>
        <rFont val="Calibri"/>
        <family val="2"/>
        <scheme val="minor"/>
      </rPr>
      <t xml:space="preserve">Forecasting and Scheduling
</t>
    </r>
    <r>
      <rPr>
        <sz val="10"/>
        <rFont val="Calibri"/>
        <family val="2"/>
        <scheme val="minor"/>
      </rPr>
      <t xml:space="preserve">2. Select Tactical Forecasts.
3. Click  on Forecasts </t>
    </r>
    <r>
      <rPr>
        <b/>
        <sz val="10"/>
        <rFont val="Calibri"/>
        <family val="2"/>
        <scheme val="minor"/>
      </rPr>
      <t xml:space="preserve"> </t>
    </r>
    <r>
      <rPr>
        <sz val="10"/>
        <rFont val="Calibri"/>
        <family val="2"/>
        <scheme val="minor"/>
      </rPr>
      <t xml:space="preserve">
4. Select the Campaign and the Period you would like to view the saved forecast for.
5. Click on Save profile button and save the forecast as profile to be used later.
</t>
    </r>
  </si>
  <si>
    <t xml:space="preserve">1. Forecasting and Scheduling  page should be displayed and Tactical Forecasts/Forescasts must be displayed.
2. Campaigns list must display
3. List of forecasted information within the working pane for the selected Campaign and Period must display
4. Specific forecast information must be displayed 
5. Should be able to save and display in load profile section
</t>
  </si>
  <si>
    <r>
      <t xml:space="preserve">Go to </t>
    </r>
    <r>
      <rPr>
        <b/>
        <sz val="10"/>
        <rFont val="Calibri"/>
        <family val="2"/>
        <scheme val="minor"/>
      </rPr>
      <t>User Management</t>
    </r>
    <r>
      <rPr>
        <sz val="10"/>
        <rFont val="Calibri"/>
        <family val="2"/>
        <scheme val="minor"/>
      </rPr>
      <t xml:space="preserve">                                                                        
1. Select  Employees Section   
2. Select Skills Section    
3. Select Agent within the Selection Pane       
4. Click on "Add" button under "Skill" within the Working Pane and select the Skill(s) that apply to the selected Agent
5. For each Skill, choose the Proficiency, the Priority, and Classification.  
6. Click on "Save" button</t>
    </r>
  </si>
  <si>
    <t xml:space="preserve">1. Go to the Forecasting and Scheduling Section and choose “Queues” under the ‘Campaign’ heading
2. Select the Campaign and the Period you would like associate the Skill(s) to
3. In each Queue there is a drop down list where it is possible to associate the appropriate Skill.  Select the Skill that should apply to each Queue. Click on Save button
</t>
  </si>
  <si>
    <t>1. Forecasting and Scheduling  page should be displayed and Tactical Forecasts/Forescasts must be displayed.
2. Campaigns list must display
3. Weeks you can use must display
4. Options to "Add Week", "Remove Week", etc. should become enabled
5. Edits to the selected forecast take effect must display
6. Saved Billing cycle XY must display</t>
  </si>
  <si>
    <r>
      <t xml:space="preserve">1. Go to </t>
    </r>
    <r>
      <rPr>
        <b/>
        <sz val="10"/>
        <rFont val="Calibri"/>
        <family val="2"/>
        <scheme val="minor"/>
      </rPr>
      <t>Tracking</t>
    </r>
    <r>
      <rPr>
        <sz val="10"/>
        <rFont val="Calibri"/>
        <family val="2"/>
        <scheme val="minor"/>
      </rPr>
      <t xml:space="preserve"> and Click on the Pulse Feature under pulse section
2. Select the Campaign with the Selection Pane.  Within the Working Pane select a View that includes both Forecasted Contact Volume and AHT. For the scheduling Period, select the Current Week.
3. Select the "Configure Trends" button along the bottom right of the Working Pane.
4. Choose a Date/Time within the box supplied for "Starting Time Data Used To Determine Trend"
5. Under "Trending Patterns", select an ending point if you wish something other than the end of the current day.  Select "Save"
6. Select the "Reforecast" button in the bottom right hand corner of the Working Pane
7. Name the new forecast, and select whether you wish to reforecast Volume, AHT or both. Click on "Save &amp; Launch" button
                                  </t>
    </r>
  </si>
  <si>
    <t>1. Forecasting and Scheduling  page should be displayed and Tactical Forecasts/Forescasts must be displayed.
2. Campaigns list must display
3. Weeks you can use must display
4. Options to "Add Week", "Remove Week", etc. should become enabled
5. Edits to the selected forecast take effect must display
6. Saved Billing cycle XY must display    
7. See data within the graph for either Volume and/or AHT change with the changes made in the data table.</t>
  </si>
  <si>
    <r>
      <t xml:space="preserve">1. Go to </t>
    </r>
    <r>
      <rPr>
        <b/>
        <sz val="10"/>
        <rFont val="Calibri"/>
        <family val="2"/>
        <scheme val="minor"/>
      </rPr>
      <t>Forecasting and Scheduling</t>
    </r>
    <r>
      <rPr>
        <sz val="10"/>
        <rFont val="Calibri"/>
        <family val="2"/>
        <scheme val="minor"/>
      </rPr>
      <t xml:space="preserve"> and choose ‘Shrinkage’ under Tactical Forecasts
2. Select the Campaign and Scheduling Period within the Selection Pane you would like to set the Shrinkage for
3. Select whether you would like to set Shrinkage values for Daily or Hourly using the Granularity radio buttons along the top right of the Working Pane
4. Enter values within the fields for Shrinkage Percentage and click on Save button
</t>
    </r>
  </si>
  <si>
    <r>
      <t xml:space="preserve">1. Go to </t>
    </r>
    <r>
      <rPr>
        <b/>
        <sz val="10"/>
        <rFont val="Calibri"/>
        <family val="2"/>
        <scheme val="minor"/>
      </rPr>
      <t>Forecasting and Scheduling</t>
    </r>
    <r>
      <rPr>
        <sz val="10"/>
        <rFont val="Calibri"/>
        <family val="2"/>
        <scheme val="minor"/>
      </rPr>
      <t xml:space="preserve">                  
2. Select Tactical Forecasts.
3. Click  on Forecasts  
4. Select Campaign        
5. Load the weeks you want to use by clicking on Add Week button.             
6. Click on Scale button to reflect what happens during your billing cycle.          
7. Save as (Billing Cycle XY).  
8 After completing the Step 7 , review the forecasted Volume and AHT in the Data table to the far right of the Working Pane.  For those intervals you wish to edit, click onto the interval and edit the information therein.  Continue following.</t>
    </r>
  </si>
  <si>
    <t xml:space="preserve">Save and maintain simulation forecasts.
Forecasting and Scheduling  page should be displayed and Tactical Forecasts/Forescasts must be displayed.
1. Campaigns list must display
2. Weeks you can use must display    
3. Weeks averaged into a forecast  must display     
4. Each week averaging must display          
5. Scale buttons must display on top right    
6. Saved Billing cycle XY must display
7. Java applet loading must display
8. List of Forecasts appear for Campaign Selected must display
9. Details of forecast from ‘Forecast’ screen should  populate screen
</t>
  </si>
  <si>
    <r>
      <rPr>
        <sz val="10"/>
        <rFont val="Calibri"/>
        <family val="2"/>
        <scheme val="minor"/>
      </rPr>
      <t xml:space="preserve">1. Go to </t>
    </r>
    <r>
      <rPr>
        <b/>
        <sz val="10"/>
        <rFont val="Calibri"/>
        <family val="2"/>
        <scheme val="minor"/>
      </rPr>
      <t>Forecasting and Scheduling</t>
    </r>
    <r>
      <rPr>
        <sz val="10"/>
        <rFont val="Calibri"/>
        <family val="2"/>
        <scheme val="minor"/>
      </rPr>
      <t xml:space="preserve">                  
2. Select Tactical Forecasts.
3. Click  on Forecasts  
4. Select Campaign        
5. Load the weeks you want to use by clicking on Add Week button.             
6. Click on Scale button to reflect what happens during your billing cycle.          
7. Save as (Billing Cycle XY).</t>
    </r>
    <r>
      <rPr>
        <b/>
        <sz val="10"/>
        <rFont val="Calibri"/>
        <family val="2"/>
        <scheme val="minor"/>
      </rPr>
      <t xml:space="preserve"> </t>
    </r>
  </si>
  <si>
    <r>
      <rPr>
        <sz val="10"/>
        <rFont val="Calibri"/>
        <family val="2"/>
        <scheme val="minor"/>
      </rPr>
      <t xml:space="preserve">1. Go to </t>
    </r>
    <r>
      <rPr>
        <b/>
        <sz val="10"/>
        <rFont val="Calibri"/>
        <family val="2"/>
        <scheme val="minor"/>
      </rPr>
      <t>Forecasting and Scheduling</t>
    </r>
    <r>
      <rPr>
        <sz val="10"/>
        <rFont val="Calibri"/>
        <family val="2"/>
        <scheme val="minor"/>
      </rPr>
      <t xml:space="preserve">                  
2. Select Tactical Forecasts.
3. Click  on Forecasts  
4. Select Campaign        
5. Load the weeks you want to use by clicking on Add Week button.             
6. Click on Scale button to reflect what happens during your billing cycle.          
7. Save as (Billing Cycle XY).</t>
    </r>
    <r>
      <rPr>
        <b/>
        <sz val="10"/>
        <rFont val="Calibri"/>
        <family val="2"/>
        <scheme val="minor"/>
      </rPr>
      <t xml:space="preserve">  </t>
    </r>
  </si>
  <si>
    <r>
      <t xml:space="preserve">1. Go to </t>
    </r>
    <r>
      <rPr>
        <b/>
        <sz val="10"/>
        <rFont val="Calibri"/>
        <family val="2"/>
        <scheme val="minor"/>
      </rPr>
      <t>Forecasting and Scheduling</t>
    </r>
    <r>
      <rPr>
        <sz val="10"/>
        <rFont val="Calibri"/>
        <family val="2"/>
        <scheme val="minor"/>
      </rPr>
      <t xml:space="preserve">                  
2. Select Tactical Forecasts.
3. Click  on Forecasts  
4. Select Campaign        
5. Load the weeks you want to use by clicking on Add Week button.             
6. Click on Scale button to reflect what happens during your billing cycle.          
7. Save as (Billing Cycle XY). 
8. click on the ‘Instances’ tab
9. Select the Campaign and Scheduling Period for the Forecast recently saved
10. Select Saved forecast
</t>
    </r>
  </si>
  <si>
    <r>
      <t xml:space="preserve">1. Go to </t>
    </r>
    <r>
      <rPr>
        <b/>
        <sz val="10"/>
        <rFont val="Calibri"/>
        <family val="2"/>
        <scheme val="minor"/>
      </rPr>
      <t xml:space="preserve">Forecasting and Scheduling </t>
    </r>
    <r>
      <rPr>
        <sz val="10"/>
        <rFont val="Calibri"/>
        <family val="2"/>
        <scheme val="minor"/>
      </rPr>
      <t xml:space="preserve">                 
2. Select Tactical Forecasts.
3. Click  on Forecasts  
4. Select Campaign        
5. Load the weeks you want to use by clicking on Add Week button.             
6. Click on Scale button to reflect what happens during your billing cycle.          
7. Save as (Billing Cycle XY). </t>
    </r>
  </si>
  <si>
    <r>
      <t xml:space="preserve">1. Go to </t>
    </r>
    <r>
      <rPr>
        <b/>
        <sz val="10"/>
        <rFont val="Calibri"/>
        <family val="2"/>
        <scheme val="minor"/>
      </rPr>
      <t>Forecasting and Scheduling</t>
    </r>
    <r>
      <rPr>
        <sz val="10"/>
        <rFont val="Calibri"/>
        <family val="2"/>
        <scheme val="minor"/>
      </rPr>
      <t xml:space="preserve">                  
2. Select Tactical Forecasts.
3. Click  on Forecasts  
4. Select Campaign        
5. Load the weeks you want to use by clicking on Add Week button.             
6. Click on Scale button to reflect what happens during your billing cycle.          
7. Save as (Billing Cycle XY). </t>
    </r>
  </si>
  <si>
    <t>View simulation forecasts.
Forecasting and Scheduling  page should be displayed and Tactical Forecasts/Forescasts must be displayed.
1. Campaigns list must display
2. Weeks you can use must display    
3. Weeks averaged into a forecast  must display     
4. Each week averaging must display          
5. Scale buttons must display on top right    
6. Saved Billing cycle XY must display</t>
  </si>
  <si>
    <t>Create simulation forecasts.
Forecasting and Scheduling  page should be displayed and Tactical Forecasts/Forescasts must be displayed.
1. Campaigns list must display
2. Weeks you can use must display    
3. Weeks averaged into a forecast  must display     
4. Each week averaging must display          
5. Scale buttons must display on top right    
6. Saved Billing cycle XY must display</t>
  </si>
  <si>
    <t xml:space="preserve">Forecasting and Scheduling  page should be displayed and Tactical Forecasts/Forescasts must be displayed.
1. Campaigns list must display
2. Weeks you can use must display    
3. Weeks averaged into a forecast  must display     
4. Each week averaging must display          
5. Scale buttons must display on top right    
6. Saved Billing cycle XY must display
7. Java applet loading must display
8. List of Forecasts appear for Campaign Selected must display
9. Details of forecast from ‘Forecast’ screen should  populate screen
10. See the selected forecast deleted
</t>
  </si>
  <si>
    <r>
      <t xml:space="preserve">1. Go to </t>
    </r>
    <r>
      <rPr>
        <b/>
        <sz val="10"/>
        <rFont val="Calibri"/>
        <family val="2"/>
        <scheme val="minor"/>
      </rPr>
      <t xml:space="preserve">Forecasting and Scheduling </t>
    </r>
    <r>
      <rPr>
        <sz val="10"/>
        <rFont val="Calibri"/>
        <family val="2"/>
        <scheme val="minor"/>
      </rPr>
      <t xml:space="preserve">                 
2. Select Tactical Forecasts.
3. Click  on Forecasts  
4. Select Campaign        
5. Load the weeks you want to use by clicking on Add Week button.             
6. Click on Scale button to reflect what happens during your billing cycle.          
7. Save as (Billing Cycle XY). 
8. click on the ‘Instances’ tab
9. Select the Campaign and Scheduling Period for the Forecast recently saved
10. Select Saved forecast
11. Click on 'Delete' button from the lower right of the Working Pane. 
</t>
    </r>
  </si>
  <si>
    <r>
      <t xml:space="preserve">1. Go to </t>
    </r>
    <r>
      <rPr>
        <b/>
        <sz val="10"/>
        <rFont val="Calibri"/>
        <family val="2"/>
        <scheme val="minor"/>
      </rPr>
      <t>Forecasting and Scheduling</t>
    </r>
    <r>
      <rPr>
        <sz val="10"/>
        <rFont val="Calibri"/>
        <family val="2"/>
        <scheme val="minor"/>
      </rPr>
      <t xml:space="preserve">                  
2. Select Tactical Forecasts.
3. Click  on Forecasts  
4. Select Campaign        
5. Load the weeks you want to use by clicking on Add Week button.             
6. Click on Scale button to reflect what happens during your billing cycle.          
7. Save as (Billing Cycle XY). 
8. click on the ‘Instances’ tab
9. Select the Campaign and Scheduling Period for the Forecast recently saved
10. Select Saved forecast
11. Click on 'Set as Active' button in the lower right of the Working Pane
12. Return to the Forecasts Module
13. Edit the forecast as desired and by clickin on scale button and modifying values and Click on 'Save' button
</t>
    </r>
  </si>
  <si>
    <t xml:space="preserve">Forecasting and Scheduling  page should be displayed and Tactical Forecasts/Forescasts must be displayed.
1. Campaigns list must display
2. Weeks you can use must display    
3. Weeks averaged into a forecast  must display     
4. Each week averaging must display          
5. Scale buttons must display on top right    
6. Saved Billing cycle XY must display
7. Java applet loading must display
8. List of Forecasts appear for Campaign Selected must display
9. Details of forecast from ‘Forecast’ screen should  populate screen
10. See the selected, saved forecast populate the screen
11. See the selected, saved forecast presented as the Active forecast
12. See the changes saved to the Active forecast
</t>
  </si>
  <si>
    <t xml:space="preserve">1. Forecasting &amp; Scheduling must display    
2. Campaign should be Selected 
3. Settings should be Selected 
4. Campaign on the left should be Selected 
5. From the General Settings Organization menu, all the organizations that contribute agents in your routing should be Selected. 
6. Queue Tab and all the queues should be Selected. </t>
  </si>
  <si>
    <r>
      <t xml:space="preserve">1. From the </t>
    </r>
    <r>
      <rPr>
        <b/>
        <sz val="10"/>
        <rFont val="Calibri"/>
        <family val="2"/>
        <scheme val="minor"/>
      </rPr>
      <t>Forecasting &amp; Scheduling</t>
    </r>
    <r>
      <rPr>
        <sz val="10"/>
        <rFont val="Calibri"/>
        <family val="2"/>
        <scheme val="minor"/>
      </rPr>
      <t>, Select a Campaign 
2. Select  Agent Requirements Mode. To determine peak, browse each day.</t>
    </r>
  </si>
  <si>
    <r>
      <t xml:space="preserve">1. Select </t>
    </r>
    <r>
      <rPr>
        <b/>
        <sz val="10"/>
        <rFont val="Calibri"/>
        <family val="2"/>
        <scheme val="minor"/>
      </rPr>
      <t>Forecasting &amp; Scheduling</t>
    </r>
    <r>
      <rPr>
        <sz val="10"/>
        <rFont val="Calibri"/>
        <family val="2"/>
        <scheme val="minor"/>
      </rPr>
      <t xml:space="preserve">    
2. Select Campaign 
3. Click on Settings  
4. Select campaign on the left  
5. From the General Settings Organization menu, select all the organizations that contribute agents in your routing. 
6. Select the Queue Tab and Select all the queues. </t>
    </r>
  </si>
  <si>
    <r>
      <t xml:space="preserve">1. Go to </t>
    </r>
    <r>
      <rPr>
        <b/>
        <sz val="10"/>
        <rFont val="Calibri"/>
        <family val="2"/>
        <scheme val="minor"/>
      </rPr>
      <t xml:space="preserve">Forecasting and Scheduling </t>
    </r>
    <r>
      <rPr>
        <sz val="10"/>
        <rFont val="Calibri"/>
        <family val="2"/>
        <scheme val="minor"/>
      </rPr>
      <t xml:space="preserve">                 
2. Select Tactical Forecasts.
3. Click  on Forecasts  
4. Select Campaign        
5. Load the weeks you want to use by clicking on Add Week button.             
6. Click on Scale button to reflect a specific season (i.e. Tornado season).   
6. Save as Tornado Season.                                                                    </t>
    </r>
  </si>
  <si>
    <t xml:space="preserve">Forecasting and Scheduling  page should be displayed and Tactical Forecasts/Forescasts must be displayed.
1. Campaigns list must display
2. Weeks you can use must display    
3. Weeks averaged into a forecast  must display     
4. Each week averaging must display          
5. Scale buttons must display on top right      
6. See Tornado Season name in the saved forecast list
</t>
  </si>
  <si>
    <r>
      <t xml:space="preserve">1. Go to </t>
    </r>
    <r>
      <rPr>
        <b/>
        <sz val="10"/>
        <rFont val="Calibri"/>
        <family val="2"/>
        <scheme val="minor"/>
      </rPr>
      <t xml:space="preserve">Forecasting and Scheduling </t>
    </r>
    <r>
      <rPr>
        <sz val="10"/>
        <rFont val="Calibri"/>
        <family val="2"/>
        <scheme val="minor"/>
      </rPr>
      <t xml:space="preserve">    
2. Select Tactical Forecasts section     
3. In the Forecasts tab, add the four weeks of the month by clicking on add week button. The four weeks will be averaged  into one week's forecast.</t>
    </r>
  </si>
  <si>
    <t xml:space="preserve">Tactical Forecasts/Forescasts must be displayed.
1. See Campaigns list   
2. See weeks you can use.   
3. See the weeks averaged into a forecast 
4. The four weeks will be averaged  into one week's forecast.                                                                                                 </t>
  </si>
  <si>
    <t xml:space="preserve">Tactical Forecasts/Forescasts must be displayed.
1. See Campaigns list    
2. See weeks you can use.      
3. See the weeks averaged into a forecast   
4.The four weeks will be averaged  into one week's forecast.                                                                                                 </t>
  </si>
  <si>
    <r>
      <t xml:space="preserve">1. Go to </t>
    </r>
    <r>
      <rPr>
        <b/>
        <sz val="10"/>
        <rFont val="Calibri"/>
        <family val="2"/>
        <scheme val="minor"/>
      </rPr>
      <t>Forecasting and Scheduling</t>
    </r>
    <r>
      <rPr>
        <sz val="10"/>
        <rFont val="Calibri"/>
        <family val="2"/>
        <scheme val="minor"/>
      </rPr>
      <t xml:space="preserve">     
2. Select  Tactical Forecasts 
3. Select  the Forecasts tab    
4. In the Forecasts tab, add the four weeks of the month by clicking on add week button. The four weeks will be averaged  into one week's forecast.  </t>
    </r>
  </si>
  <si>
    <t xml:space="preserve">1. Go to Forecasting and Scheduling                  
2. Select Tactical Forecasts.
3. Click  on Forecasts  
4. Select Campaign        
5. Load the weeks you want to use by clicking on Add Week button.             
6. Click on Scale button to reflect a specific season (i.e. Tornado season).   
6. Save as Tornado Season.                                                                     </t>
  </si>
  <si>
    <t xml:space="preserve">Forecasting and Scheduling  page should be displayed and Tactical Forecasts/Forescasts must be displayed.
1. Campaigns list must display
2. Weeks you can use must display    
3. Weeks averaged into a forecast  must display     
4. Each week averaging must display          
5. Scale buttons must display on top right      
6. See Tornado Season name in the saved forecast list                                                                                                 </t>
  </si>
  <si>
    <t xml:space="preserve">Forecasting and Scheduling  page should be displayed and Tactical Forecasts/Forescasts must be displayed.
1. See Campaigns list   
2. See weeks you can use.     
3. See the weeks averaged into a forecast     
4. See each week averaging      
5. See all weeks average       
 6. See the different color graphs indication for each different week </t>
  </si>
  <si>
    <r>
      <t xml:space="preserve">1. Go to </t>
    </r>
    <r>
      <rPr>
        <b/>
        <sz val="10"/>
        <rFont val="Calibri"/>
        <family val="2"/>
        <scheme val="minor"/>
      </rPr>
      <t xml:space="preserve">Forecasting and Scheduling </t>
    </r>
    <r>
      <rPr>
        <sz val="10"/>
        <rFont val="Calibri"/>
        <family val="2"/>
        <scheme val="minor"/>
      </rPr>
      <t xml:space="preserve">   
2. Select Tactical Forecasts.    
3. Click on Forecasts tab
4. Within the Selection Pane, Select the Campaign as well as the period desired
4. Load the weeks you want to use by clicking on Add Week button.  
5. Click on Scale button and set values to reflect what happens during special marketing promotions.         
6. Click on Save as (Special Marketing Promotions XY)button.   </t>
    </r>
  </si>
  <si>
    <t>View forecasted information.
Forecasts under Tactical Forecasts must be selected
1. Campaigns list must display
2. Should be able to add and See weeks you can use.   
3. Should be able to See the weeks averaged into a forecast
4. Should be able to See each week averaging     
5. Should be able to See the scale button      
6. Saved Special marketing Promotions must display</t>
  </si>
  <si>
    <t>Forecasting and Scheduling  page should be displayed and Tactical Forecasts/Forescasts must be displayed.
1. Campaigns list must display
2. Weeks you can use must display    
3. Weeks averaged into a forecast  must display     
4. Each week averaging must display          
5. Scale buttons must display on top right    
6. Saved Billing cycle XY must display</t>
  </si>
  <si>
    <r>
      <t xml:space="preserve">1. Go to </t>
    </r>
    <r>
      <rPr>
        <b/>
        <sz val="10"/>
        <rFont val="Calibri"/>
        <family val="2"/>
        <scheme val="minor"/>
      </rPr>
      <t xml:space="preserve">Forecasting and Scheduling  </t>
    </r>
    <r>
      <rPr>
        <sz val="10"/>
        <rFont val="Calibri"/>
        <family val="2"/>
        <scheme val="minor"/>
      </rPr>
      <t xml:space="preserve">                
2. Select Tactical Forecasts.
3. Click  on Forecasts  
4. Select Campaign        
5. Load the weeks you want to use by clicking on Add Week button.             
6. Click on Scale button to reflect what happens during your billing cycle.          
7. Save as (Billing Cycle XY).   </t>
    </r>
  </si>
  <si>
    <t>1. Forecasting &amp; Scheduling must display    
2. Campaign should be Selected 
3. Settings should be Selected 
4. Campaign on the left should be Selected 
5. From the General Settings Organization menu, see all the organizations and campaign once you made your choice</t>
  </si>
  <si>
    <r>
      <t>1. Select</t>
    </r>
    <r>
      <rPr>
        <b/>
        <sz val="10"/>
        <rFont val="Calibri"/>
        <family val="2"/>
        <scheme val="minor"/>
      </rPr>
      <t xml:space="preserve"> Forecasting &amp; Scheduling</t>
    </r>
    <r>
      <rPr>
        <sz val="10"/>
        <rFont val="Calibri"/>
        <family val="2"/>
        <scheme val="minor"/>
      </rPr>
      <t xml:space="preserve">    
2. Select Campaign 
3. Click on Settings  
4. Select campaign on the left  
5. From the General Settings Organization menu, select all the organizations and sub organizations to be included in the campaign for which you are generating a forecast.</t>
    </r>
  </si>
  <si>
    <r>
      <t xml:space="preserve">1. Select </t>
    </r>
    <r>
      <rPr>
        <b/>
        <sz val="10"/>
        <rFont val="Calibri"/>
        <family val="2"/>
        <scheme val="minor"/>
      </rPr>
      <t>Organization Management</t>
    </r>
    <r>
      <rPr>
        <sz val="10"/>
        <rFont val="Calibri"/>
        <family val="2"/>
        <scheme val="minor"/>
      </rPr>
      <t xml:space="preserve">     
2. Select Organizations  
3. Click on Organization Settings    
4. Click on Create Organization        
5. Select Time Zone drop down</t>
    </r>
  </si>
  <si>
    <t xml:space="preserve">1. Organization Management must display
2. See organization settings  
3. See create organization button as enabled
4. Able to change the time zone </t>
  </si>
  <si>
    <t>1. See choices under Preferences 
2. See options under General
3. See local time zone now your Default Time Zone</t>
  </si>
  <si>
    <t>1. See available options   
2. See Pulse          
3. See create view dialog page       
4. See list of available statistics and make a choice        
5. See new view</t>
  </si>
  <si>
    <t>Result  Interval will show 1 - 2 intervals listed twice because of Daylight Savings Time
1. See list of campaigns
2. See selected campaign.  
3. See settings  
4. See created scheduling period - specific week     
5. See options in tracking
6. See dates to be selected in pulse
7. see daylight savings date with intervals listed</t>
  </si>
  <si>
    <t>Scheduler</t>
  </si>
  <si>
    <t>Adhoc Query Analyst</t>
  </si>
  <si>
    <t>Agent</t>
  </si>
  <si>
    <t>Forecastor</t>
  </si>
  <si>
    <t>Planner</t>
  </si>
  <si>
    <t xml:space="preserve">Should have Planner  access </t>
  </si>
  <si>
    <t xml:space="preserve">F&amp;S </t>
  </si>
  <si>
    <t>F&amp;S</t>
  </si>
  <si>
    <t xml:space="preserve">F&amp;S  </t>
  </si>
  <si>
    <t>Organization Management</t>
  </si>
  <si>
    <t xml:space="preserve">My Home </t>
  </si>
  <si>
    <t>System Management</t>
  </si>
  <si>
    <r>
      <rPr>
        <sz val="10"/>
        <rFont val="Calibri"/>
        <family val="2"/>
        <scheme val="minor"/>
      </rPr>
      <t>User management</t>
    </r>
    <r>
      <rPr>
        <sz val="9"/>
        <rFont val="Arial"/>
        <family val="2"/>
      </rPr>
      <t xml:space="preserve"> </t>
    </r>
  </si>
  <si>
    <r>
      <rPr>
        <sz val="10"/>
        <rFont val="Calibri"/>
        <family val="2"/>
        <scheme val="minor"/>
      </rPr>
      <t>Request Management</t>
    </r>
    <r>
      <rPr>
        <sz val="9"/>
        <rFont val="Arial"/>
        <family val="2"/>
      </rPr>
      <t xml:space="preserve"> </t>
    </r>
  </si>
  <si>
    <r>
      <t xml:space="preserve">1. Select </t>
    </r>
    <r>
      <rPr>
        <b/>
        <sz val="10"/>
        <rFont val="Calibri"/>
        <family val="2"/>
        <scheme val="minor"/>
      </rPr>
      <t>Forecasting and Scheduling</t>
    </r>
    <r>
      <rPr>
        <sz val="10"/>
        <rFont val="Calibri"/>
        <family val="2"/>
        <scheme val="minor"/>
      </rPr>
      <t xml:space="preserve"> 
2. Select Campaign under campaign/Settings tab    
3. Create Scheduling Period by clicking create scheduling period button
4. Select Tracking   
5. Select Pulse/Pulse     
6. Select campaign and Schedule period                                                                               </t>
    </r>
  </si>
  <si>
    <r>
      <t xml:space="preserve">1. Select </t>
    </r>
    <r>
      <rPr>
        <b/>
        <sz val="10"/>
        <rFont val="Calibri"/>
        <family val="2"/>
        <scheme val="minor"/>
      </rPr>
      <t>Tracking</t>
    </r>
    <r>
      <rPr>
        <sz val="10"/>
        <rFont val="Calibri"/>
        <family val="2"/>
        <scheme val="minor"/>
      </rPr>
      <t xml:space="preserve">   
2. Click on Pulse/Pulse  
3. Click on Create View button
4. Select Statistics with Percent Deviation.     
5. Click on save button.</t>
    </r>
  </si>
  <si>
    <r>
      <t xml:space="preserve">1. Select </t>
    </r>
    <r>
      <rPr>
        <b/>
        <sz val="10"/>
        <rFont val="Calibri"/>
        <family val="2"/>
        <scheme val="minor"/>
      </rPr>
      <t>Tracking</t>
    </r>
    <r>
      <rPr>
        <sz val="10"/>
        <rFont val="Calibri"/>
        <family val="2"/>
        <scheme val="minor"/>
      </rPr>
      <t xml:space="preserve">   
2. Click on Pulse/Pulse  
3. Click on edit View button
4. Edit Statistics with Percent Deviation.     
5. Click on save button.</t>
    </r>
  </si>
  <si>
    <r>
      <t xml:space="preserve">1. Select </t>
    </r>
    <r>
      <rPr>
        <b/>
        <sz val="10"/>
        <rFont val="Calibri"/>
        <family val="2"/>
        <scheme val="minor"/>
      </rPr>
      <t>Tracking</t>
    </r>
    <r>
      <rPr>
        <sz val="10"/>
        <rFont val="Calibri"/>
        <family val="2"/>
        <scheme val="minor"/>
      </rPr>
      <t xml:space="preserve">   
2. Click on Pulse/Pulse  
3. Click on edit View button 
4.Click on Delete View button
5. Edit Statistics with Percent Deviation.     
6. Click on save button.</t>
    </r>
  </si>
  <si>
    <t>1. See available options  
2. See Selected campaign   
3. See skill based campaign</t>
  </si>
  <si>
    <r>
      <t xml:space="preserve">1. Select </t>
    </r>
    <r>
      <rPr>
        <b/>
        <sz val="10"/>
        <rFont val="Calibri"/>
        <family val="2"/>
        <scheme val="minor"/>
      </rPr>
      <t>Organization Management</t>
    </r>
    <r>
      <rPr>
        <sz val="10"/>
        <rFont val="Calibri"/>
        <family val="2"/>
        <scheme val="minor"/>
      </rPr>
      <t xml:space="preserve">    
2. Select Activities/Activities  
3. Select organization on left and click on create activity button.   
4. Make appropriate Selections  
5. Click on Save button.</t>
    </r>
  </si>
  <si>
    <r>
      <t xml:space="preserve">1. Select </t>
    </r>
    <r>
      <rPr>
        <b/>
        <sz val="10"/>
        <rFont val="Calibri"/>
        <family val="2"/>
        <scheme val="minor"/>
      </rPr>
      <t xml:space="preserve">Forecasting &amp; Scheduling  </t>
    </r>
    <r>
      <rPr>
        <sz val="10"/>
        <rFont val="Calibri"/>
        <family val="2"/>
        <scheme val="minor"/>
      </rPr>
      <t xml:space="preserve">
2. Select Campaigns/Settings    
3. Select Scheduling period on left and check the check box for Skill Based and click on save button.
4.Select the Work Queues
5. Select the Available skills within the queues.                                                                                     </t>
    </r>
  </si>
  <si>
    <r>
      <t xml:space="preserve">1. Select </t>
    </r>
    <r>
      <rPr>
        <b/>
        <sz val="10"/>
        <rFont val="Calibri"/>
        <family val="2"/>
        <scheme val="minor"/>
      </rPr>
      <t xml:space="preserve">Organization Management </t>
    </r>
    <r>
      <rPr>
        <sz val="10"/>
        <rFont val="Calibri"/>
        <family val="2"/>
        <scheme val="minor"/>
      </rPr>
      <t xml:space="preserve">   
2. Select Activities/Activities            
3. Find activity you want to modify          
4. Use the edit activity button.       
5. Make appropriate changes                                                                               </t>
    </r>
  </si>
  <si>
    <t xml:space="preserve">1. See the employee module  
2. See agents to be selected         
3. See  details for agent                                                                                      </t>
  </si>
  <si>
    <r>
      <t>1. Select</t>
    </r>
    <r>
      <rPr>
        <b/>
        <sz val="10"/>
        <rFont val="Calibri"/>
        <family val="2"/>
        <scheme val="minor"/>
      </rPr>
      <t xml:space="preserve"> Forecasting &amp; Scheduling</t>
    </r>
    <r>
      <rPr>
        <sz val="10"/>
        <rFont val="Calibri"/>
        <family val="2"/>
        <scheme val="minor"/>
      </rPr>
      <t xml:space="preserve">
2. Select Calendar/Calender     
3. Select Campaign       
4. Select agent on the left           
5. Click the view button.       
6. Right click on the schedule      
7. Select option new and the appropriate event.</t>
    </r>
  </si>
  <si>
    <r>
      <t xml:space="preserve">1. Go to </t>
    </r>
    <r>
      <rPr>
        <b/>
        <sz val="10"/>
        <rFont val="Calibri"/>
        <family val="2"/>
        <scheme val="minor"/>
      </rPr>
      <t xml:space="preserve">User Management </t>
    </r>
    <r>
      <rPr>
        <sz val="10"/>
        <rFont val="Calibri"/>
        <family val="2"/>
        <scheme val="minor"/>
      </rPr>
      <t xml:space="preserve">     
2. Select security            
3. Select role Setup.       
4. Double click  the role you want        
5. Select Framework          
6. Select Organization 
7. Check View Activity 
8. Click on save button</t>
    </r>
  </si>
  <si>
    <r>
      <t xml:space="preserve">1. Go to the </t>
    </r>
    <r>
      <rPr>
        <b/>
        <sz val="10"/>
        <rFont val="Calibri"/>
        <family val="2"/>
        <scheme val="minor"/>
      </rPr>
      <t>Forecasting &amp; Scheduling</t>
    </r>
    <r>
      <rPr>
        <sz val="10"/>
        <rFont val="Calibri"/>
        <family val="2"/>
        <scheme val="minor"/>
      </rPr>
      <t xml:space="preserve"> 
2. Select Organization.      
3. Select the Employee module    
4.Select one agent         
5.Select the Preferences tab. Preferences are indicated</t>
    </r>
  </si>
  <si>
    <t>1. See available options   
2. See Pulse          
3. See Edit view dialog page       
4. See list of available statistics and make a choice        
5. View should be Deleted</t>
  </si>
  <si>
    <t>1. See Activities on the list   
2. Able to View existing activities         
3. Able to View create activity dialog page     
4. Able to See details of the activity you created
5. Able to See saved activity</t>
  </si>
  <si>
    <t>1. See Activities on the list  
2. Able to View existing activities   
3. Able to View  activity details    
4. Able to See details of the activity you are editing   
5. Able to See your changes</t>
  </si>
  <si>
    <t>1. See Calendar on the list     
2. Able to View existing campaigns     
3. Able to View agents    
4. See view button       
5. See agent schedule on the right      
6. See menu of  options     
7. See your choice on the calendar</t>
  </si>
  <si>
    <t>1. See security tab        
2. Able to View roles setup tab     
3. Able to View  role details      
4. See framework on the list        
5. See Organization on the list        
6. See View activity on the list    
7. Now activity can be seen</t>
  </si>
  <si>
    <t>1.Login to Verint applicaion 
2.Clcik on Forecast and scheduling from the dashboard
3.Click on calendar 
4.Select Campaign ,Period , for the scheduled user
5.View the Shift schedule by hovering the mouse over it.</t>
  </si>
  <si>
    <t>1.Login to Verint applicaion 
2.Clcik on Forecast and scheduling from the dashboard
3.Click on calendar 
4.Select Campaign ,Period , for the scheduled user
5.Click on the "configure employee headers" icon in the menubar of the calendar
6.Select "WAGE" from the pop up window that appears  adn add it 
7.Clcik on OK button 
8.Verify the Schdule shift for the total paid hours</t>
  </si>
  <si>
    <t>1. See Organization Management
2. See Request Management
3. See Organization
4. See Time-off Pools
5. See new vacation group
6. See ability to edit vacation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</si>
</sst>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F400]h:mm:ss\ AM/PM"/>
  </numFmts>
  <fonts count="88"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b/>
      <sz val="8"/>
      <color indexed="81"/>
      <name val="Tahoma"/>
      <family val="2"/>
    </font>
    <font>
      <sz val="8"/>
      <color indexed="81"/>
      <name val="Tahoma"/>
      <family val="2"/>
    </font>
    <font>
      <b/>
      <u/>
      <sz val="8"/>
      <name val="Arial"/>
      <family val="2"/>
    </font>
    <font>
      <sz val="8"/>
      <name val="Arial"/>
      <family val="2"/>
    </font>
    <font>
      <sz val="8"/>
      <name val="Arial"/>
      <family val="2"/>
    </font>
    <font>
      <b/>
      <sz val="8"/>
      <name val="Arial"/>
      <family val="2"/>
    </font>
    <font>
      <b/>
      <sz val="10"/>
      <name val="Arial"/>
      <family val="2"/>
    </font>
    <font>
      <sz val="10"/>
      <name val="Arial"/>
      <family val="2"/>
    </font>
    <font>
      <b/>
      <sz val="9"/>
      <name val="Arial"/>
      <family val="2"/>
    </font>
    <font>
      <sz val="9"/>
      <name val="Arial"/>
      <family val="2"/>
    </font>
    <font>
      <sz val="9"/>
      <name val="Arial"/>
      <family val="2"/>
    </font>
    <font>
      <b/>
      <u/>
      <sz val="9"/>
      <name val="Arial"/>
      <family val="2"/>
    </font>
    <font>
      <b/>
      <u/>
      <sz val="10"/>
      <name val="Arial"/>
      <family val="2"/>
    </font>
    <font>
      <b/>
      <sz val="12"/>
      <name val="Arial"/>
      <family val="2"/>
    </font>
    <font>
      <sz val="12"/>
      <name val="Arial"/>
      <family val="2"/>
    </font>
    <font>
      <i/>
      <sz val="9"/>
      <color indexed="12"/>
      <name val="Arial"/>
      <family val="2"/>
    </font>
    <font>
      <b/>
      <sz val="11"/>
      <name val="Arial"/>
      <family val="2"/>
    </font>
    <font>
      <sz val="11"/>
      <name val="Arial"/>
      <family val="2"/>
    </font>
    <font>
      <sz val="9"/>
      <color indexed="10"/>
      <name val="Arial"/>
      <family val="2"/>
    </font>
    <font>
      <b/>
      <sz val="9"/>
      <color indexed="10"/>
      <name val="Arial"/>
      <family val="2"/>
    </font>
    <font>
      <sz val="11"/>
      <color indexed="12"/>
      <name val="Arial"/>
      <family val="2"/>
    </font>
    <font>
      <b/>
      <sz val="11"/>
      <color indexed="12"/>
      <name val="Arial"/>
      <family val="2"/>
    </font>
    <font>
      <b/>
      <sz val="9"/>
      <color indexed="12"/>
      <name val="Arial"/>
      <family val="2"/>
    </font>
    <font>
      <b/>
      <sz val="10"/>
      <color theme="1"/>
      <name val="Arial"/>
      <family val="2"/>
    </font>
    <font>
      <sz val="10"/>
      <color theme="4"/>
      <name val="Arial"/>
      <family val="2"/>
    </font>
    <font>
      <sz val="9"/>
      <color theme="3" tint="0.39997558519241921"/>
      <name val="Arial"/>
      <family val="2"/>
    </font>
    <font>
      <sz val="10"/>
      <color rgb="FFFF0000"/>
      <name val="Arial"/>
      <family val="2"/>
    </font>
    <font>
      <b/>
      <u/>
      <sz val="12"/>
      <name val="Arial"/>
      <family val="2"/>
    </font>
    <font>
      <sz val="10"/>
      <name val="Arial"/>
      <family val="2"/>
    </font>
    <font>
      <sz val="10"/>
      <name val="Verdana"/>
      <family val="2"/>
    </font>
    <font>
      <b/>
      <sz val="10"/>
      <name val="Calibri"/>
      <family val="2"/>
      <scheme val="minor"/>
    </font>
    <font>
      <b/>
      <sz val="10"/>
      <color rgb="FFFFFFFF"/>
      <name val="Calibri"/>
      <family val="2"/>
      <scheme val="minor"/>
    </font>
    <font>
      <sz val="10"/>
      <name val="Calibri"/>
      <family val="2"/>
      <scheme val="minor"/>
    </font>
    <font>
      <sz val="10"/>
      <color theme="1"/>
      <name val="Calibri"/>
      <family val="2"/>
      <scheme val="minor"/>
    </font>
    <font>
      <b/>
      <sz val="11"/>
      <color rgb="FF000000"/>
      <name val="Calibri"/>
      <family val="2"/>
      <scheme val="minor"/>
    </font>
    <font>
      <sz val="12"/>
      <color rgb="FF9C0006"/>
      <name val="Calibri"/>
      <family val="2"/>
      <scheme val="minor"/>
    </font>
    <font>
      <sz val="12"/>
      <color rgb="FF9C6500"/>
      <name val="Calibri"/>
      <family val="2"/>
      <scheme val="minor"/>
    </font>
    <font>
      <sz val="11"/>
      <color theme="1"/>
      <name val="Cambria"/>
      <family val="2"/>
    </font>
    <font>
      <b/>
      <sz val="9"/>
      <color rgb="FF000000"/>
      <name val="Times New Roman"/>
      <family val="1"/>
    </font>
    <font>
      <b/>
      <sz val="9"/>
      <name val="Times New Roman"/>
      <family val="1"/>
    </font>
    <font>
      <u/>
      <sz val="10"/>
      <name val="Arial"/>
      <family val="2"/>
    </font>
    <font>
      <u/>
      <sz val="10"/>
      <color theme="1"/>
      <name val="Arial"/>
      <family val="2"/>
    </font>
    <font>
      <b/>
      <sz val="10"/>
      <color theme="3"/>
      <name val="Arial"/>
      <family val="2"/>
    </font>
    <font>
      <b/>
      <sz val="10"/>
      <color theme="4"/>
      <name val="Arial"/>
      <family val="2"/>
    </font>
    <font>
      <sz val="11"/>
      <color rgb="FF000000"/>
      <name val="Calibri"/>
      <family val="2"/>
    </font>
    <font>
      <u/>
      <sz val="10"/>
      <color theme="10"/>
      <name val="Arial"/>
      <family val="2"/>
    </font>
    <font>
      <sz val="10"/>
      <name val="Arial"/>
      <family val="2"/>
    </font>
    <font>
      <sz val="12"/>
      <name val="Calibri"/>
      <family val="2"/>
      <scheme val="minor"/>
    </font>
    <font>
      <sz val="12"/>
      <color theme="1"/>
      <name val="Calibri"/>
      <family val="2"/>
      <scheme val="minor"/>
    </font>
    <font>
      <sz val="10"/>
      <name val="Arial"/>
      <family val="2"/>
    </font>
    <font>
      <u/>
      <sz val="11"/>
      <color theme="10"/>
      <name val="Calibri"/>
      <family val="2"/>
      <scheme val="minor"/>
    </font>
    <font>
      <sz val="11"/>
      <name val="Tahoma"/>
      <family val="2"/>
    </font>
    <font>
      <sz val="9"/>
      <name val="Calibri"/>
      <family val="2"/>
      <scheme val="minor"/>
    </font>
    <font>
      <i/>
      <sz val="10"/>
      <name val="Calibri"/>
      <family val="2"/>
      <scheme val="minor"/>
    </font>
    <font>
      <b/>
      <i/>
      <sz val="10"/>
      <name val="Calibri"/>
      <family val="2"/>
      <scheme val="minor"/>
    </font>
    <font>
      <b/>
      <sz val="10"/>
      <color theme="1"/>
      <name val="Calibri"/>
      <family val="2"/>
      <scheme val="minor"/>
    </font>
    <font>
      <u/>
      <sz val="10"/>
      <name val="Calibri"/>
      <family val="2"/>
      <scheme val="minor"/>
    </font>
    <font>
      <u/>
      <sz val="10"/>
      <color theme="1"/>
      <name val="Calibri"/>
      <family val="2"/>
      <scheme val="minor"/>
    </font>
    <font>
      <sz val="10"/>
      <color rgb="FF000000"/>
      <name val="Calibri"/>
      <family val="2"/>
      <scheme val="minor"/>
    </font>
    <font>
      <sz val="10"/>
      <color rgb="FF00B050"/>
      <name val="Calibri"/>
      <family val="2"/>
      <scheme val="minor"/>
    </font>
    <font>
      <sz val="10"/>
      <name val="Calibri"/>
      <family val="2"/>
    </font>
    <font>
      <sz val="10"/>
      <color rgb="FF000000"/>
      <name val="Calibri"/>
      <family val="2"/>
    </font>
    <font>
      <b/>
      <u/>
      <sz val="12"/>
      <name val="Calibri"/>
      <family val="2"/>
      <scheme val="minor"/>
    </font>
    <font>
      <u/>
      <sz val="12"/>
      <name val="Calibri"/>
      <family val="2"/>
      <scheme val="minor"/>
    </font>
    <font>
      <sz val="11"/>
      <color rgb="FF000000"/>
      <name val="Calibri"/>
      <family val="2"/>
      <scheme val="minor"/>
    </font>
    <font>
      <b/>
      <sz val="11"/>
      <color theme="1"/>
      <name val="Calibri"/>
      <family val="2"/>
      <scheme val="minor"/>
    </font>
    <font>
      <sz val="11"/>
      <name val="Calibri"/>
      <family val="2"/>
      <scheme val="minor"/>
    </font>
    <font>
      <sz val="10"/>
      <name val="Arial"/>
      <family val="2"/>
    </font>
    <font>
      <sz val="11"/>
      <name val="Calibri"/>
      <family val="2"/>
    </font>
    <font>
      <sz val="8"/>
      <color theme="1"/>
      <name val="Verdana"/>
      <family val="2"/>
    </font>
    <font>
      <b/>
      <sz val="10"/>
      <color rgb="FFFF0000"/>
      <name val="Arial"/>
      <family val="2"/>
    </font>
    <font>
      <b/>
      <u/>
      <sz val="10"/>
      <name val="Calibri"/>
      <family val="2"/>
      <scheme val="minor"/>
    </font>
  </fonts>
  <fills count="27">
    <fill>
      <patternFill patternType="none"/>
    </fill>
    <fill>
      <patternFill patternType="gray125"/>
    </fill>
    <fill>
      <patternFill patternType="solid">
        <fgColor indexed="22"/>
        <bgColor indexed="64"/>
      </patternFill>
    </fill>
    <fill>
      <patternFill patternType="solid">
        <fgColor indexed="42"/>
        <bgColor indexed="64"/>
      </patternFill>
    </fill>
    <fill>
      <patternFill patternType="solid">
        <fgColor indexed="41"/>
        <bgColor indexed="64"/>
      </patternFill>
    </fill>
    <fill>
      <patternFill patternType="solid">
        <fgColor indexed="43"/>
        <bgColor indexed="64"/>
      </patternFill>
    </fill>
    <fill>
      <patternFill patternType="solid">
        <fgColor rgb="FFFF0000"/>
        <bgColor indexed="64"/>
      </patternFill>
    </fill>
    <fill>
      <patternFill patternType="solid">
        <fgColor rgb="FFFFC00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bgColor indexed="64"/>
      </patternFill>
    </fill>
    <fill>
      <patternFill patternType="solid">
        <fgColor theme="3" tint="0.39997558519241921"/>
        <bgColor indexed="64"/>
      </patternFill>
    </fill>
    <fill>
      <patternFill patternType="solid">
        <fgColor rgb="FFFFFFFF"/>
        <bgColor indexed="64"/>
      </patternFill>
    </fill>
    <fill>
      <patternFill patternType="solid">
        <fgColor rgb="FFFABF8F"/>
        <bgColor indexed="64"/>
      </patternFill>
    </fill>
    <fill>
      <patternFill patternType="solid">
        <fgColor theme="0" tint="-0.499984740745262"/>
        <bgColor indexed="64"/>
      </patternFill>
    </fill>
    <fill>
      <patternFill patternType="solid">
        <fgColor rgb="FFA9A57C"/>
        <bgColor indexed="64"/>
      </patternFill>
    </fill>
    <fill>
      <patternFill patternType="solid">
        <fgColor theme="7" tint="0.79998168889431442"/>
        <bgColor indexed="64"/>
      </patternFill>
    </fill>
    <fill>
      <patternFill patternType="solid">
        <fgColor rgb="FFFFC7CE"/>
      </patternFill>
    </fill>
    <fill>
      <patternFill patternType="solid">
        <fgColor rgb="FFFFEB9C"/>
      </patternFill>
    </fill>
    <fill>
      <patternFill patternType="solid">
        <fgColor rgb="FFC5D9F1"/>
        <bgColor indexed="64"/>
      </patternFill>
    </fill>
    <fill>
      <patternFill patternType="solid">
        <fgColor theme="0" tint="-0.249977111117893"/>
        <bgColor indexed="64"/>
      </patternFill>
    </fill>
    <fill>
      <patternFill patternType="solid">
        <fgColor indexed="47"/>
        <bgColor indexed="64"/>
      </patternFill>
    </fill>
    <fill>
      <patternFill patternType="solid">
        <fgColor rgb="FFB7DEE8"/>
        <bgColor indexed="64"/>
      </patternFill>
    </fill>
    <fill>
      <patternFill patternType="solid">
        <fgColor theme="9" tint="0.39997558519241921"/>
        <bgColor indexed="64"/>
      </patternFill>
    </fill>
    <fill>
      <patternFill patternType="solid">
        <fgColor rgb="FF00B050"/>
        <bgColor indexed="64"/>
      </patternFill>
    </fill>
    <fill>
      <patternFill patternType="solid">
        <fgColor theme="6" tint="0.59999389629810485"/>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medium">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style="medium">
        <color indexed="64"/>
      </bottom>
      <diagonal/>
    </border>
  </borders>
  <cellStyleXfs count="1340">
    <xf numFmtId="0" fontId="0" fillId="0" borderId="0"/>
    <xf numFmtId="0" fontId="14" fillId="0" borderId="0"/>
    <xf numFmtId="0" fontId="44" fillId="0" borderId="0"/>
    <xf numFmtId="0" fontId="13" fillId="0" borderId="0"/>
    <xf numFmtId="0" fontId="51" fillId="18" borderId="0" applyNumberFormat="0" applyBorder="0" applyAlignment="0" applyProtection="0"/>
    <xf numFmtId="0" fontId="52" fillId="19" borderId="0" applyNumberFormat="0" applyBorder="0" applyAlignment="0" applyProtection="0"/>
    <xf numFmtId="0" fontId="23" fillId="0" borderId="0"/>
    <xf numFmtId="0" fontId="23" fillId="0" borderId="0"/>
    <xf numFmtId="0" fontId="5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12" fillId="0" borderId="0"/>
    <xf numFmtId="0" fontId="23" fillId="0" borderId="0"/>
    <xf numFmtId="0" fontId="23" fillId="0" borderId="0"/>
    <xf numFmtId="0" fontId="11" fillId="0" borderId="0"/>
    <xf numFmtId="0" fontId="61" fillId="0" borderId="0" applyNumberFormat="0" applyFill="0" applyBorder="0" applyAlignment="0" applyProtection="0"/>
    <xf numFmtId="0" fontId="62" fillId="0" borderId="0"/>
    <xf numFmtId="0" fontId="10" fillId="0" borderId="0"/>
    <xf numFmtId="0" fontId="6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66" fillId="0" borderId="0" applyNumberForma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67"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2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67" fillId="0" borderId="0"/>
    <xf numFmtId="0" fontId="67" fillId="0" borderId="0"/>
    <xf numFmtId="0" fontId="3" fillId="0" borderId="0"/>
    <xf numFmtId="0" fontId="2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83" fillId="0" borderId="0"/>
    <xf numFmtId="0" fontId="1" fillId="0" borderId="0"/>
    <xf numFmtId="0" fontId="1" fillId="0" borderId="0"/>
  </cellStyleXfs>
  <cellXfs count="683">
    <xf numFmtId="0" fontId="0" fillId="0" borderId="0" xfId="0"/>
    <xf numFmtId="0" fontId="19" fillId="0" borderId="0" xfId="0" applyFont="1" applyBorder="1" applyAlignment="1">
      <alignment wrapText="1"/>
    </xf>
    <xf numFmtId="0" fontId="0" fillId="0" borderId="0" xfId="0" applyAlignment="1">
      <alignment horizontal="left" vertical="top" wrapText="1"/>
    </xf>
    <xf numFmtId="0" fontId="26" fillId="0" borderId="8" xfId="0" applyFont="1" applyBorder="1" applyAlignment="1">
      <alignment horizontal="left" vertical="top" wrapText="1"/>
    </xf>
    <xf numFmtId="0" fontId="26" fillId="0" borderId="9" xfId="0" applyFont="1" applyBorder="1" applyAlignment="1">
      <alignment horizontal="left" vertical="top" wrapText="1"/>
    </xf>
    <xf numFmtId="0" fontId="26" fillId="0" borderId="1" xfId="0" applyFont="1" applyBorder="1" applyAlignment="1">
      <alignment horizontal="left" vertical="top" wrapText="1"/>
    </xf>
    <xf numFmtId="0" fontId="26" fillId="0" borderId="3" xfId="0" applyFont="1" applyBorder="1" applyAlignment="1">
      <alignment horizontal="left" vertical="top" wrapText="1"/>
    </xf>
    <xf numFmtId="0" fontId="26" fillId="0" borderId="5" xfId="0" applyFont="1" applyBorder="1" applyAlignment="1">
      <alignment horizontal="left" vertical="top" wrapText="1"/>
    </xf>
    <xf numFmtId="0" fontId="26" fillId="0" borderId="6" xfId="0" applyFont="1" applyBorder="1" applyAlignment="1">
      <alignment horizontal="left" vertical="top" wrapText="1"/>
    </xf>
    <xf numFmtId="0" fontId="26" fillId="0" borderId="10" xfId="0" applyFont="1" applyBorder="1" applyAlignment="1">
      <alignment horizontal="left" vertical="top" wrapText="1"/>
    </xf>
    <xf numFmtId="0" fontId="26" fillId="0" borderId="0" xfId="0" applyFont="1" applyAlignment="1">
      <alignment horizontal="left" vertical="top" wrapText="1"/>
    </xf>
    <xf numFmtId="0" fontId="27" fillId="2" borderId="1" xfId="0" applyFont="1" applyFill="1" applyBorder="1" applyAlignment="1">
      <alignment horizontal="center" vertical="top" wrapText="1"/>
    </xf>
    <xf numFmtId="0" fontId="28" fillId="0" borderId="0" xfId="0" applyFont="1" applyAlignment="1">
      <alignment horizontal="center" vertical="top" wrapText="1"/>
    </xf>
    <xf numFmtId="0" fontId="24" fillId="0" borderId="13" xfId="0" applyFont="1" applyBorder="1" applyAlignment="1">
      <alignment horizontal="left" vertical="top" wrapText="1"/>
    </xf>
    <xf numFmtId="0" fontId="26" fillId="0" borderId="9" xfId="0" applyFont="1" applyFill="1" applyBorder="1" applyAlignment="1">
      <alignment horizontal="left" vertical="top" wrapText="1"/>
    </xf>
    <xf numFmtId="0" fontId="24" fillId="0" borderId="4" xfId="0" applyFont="1" applyBorder="1" applyAlignment="1">
      <alignment horizontal="left" vertical="top" wrapText="1"/>
    </xf>
    <xf numFmtId="0" fontId="26" fillId="0" borderId="6" xfId="0" applyFont="1" applyFill="1" applyBorder="1" applyAlignment="1">
      <alignment horizontal="left" vertical="top" wrapText="1"/>
    </xf>
    <xf numFmtId="0" fontId="24" fillId="0" borderId="14" xfId="0" applyFont="1" applyBorder="1" applyAlignment="1">
      <alignment horizontal="left" vertical="top" wrapText="1"/>
    </xf>
    <xf numFmtId="0" fontId="26" fillId="0" borderId="15" xfId="0" applyFont="1" applyBorder="1" applyAlignment="1">
      <alignment horizontal="left" vertical="top" wrapText="1"/>
    </xf>
    <xf numFmtId="0" fontId="26" fillId="0" borderId="3" xfId="0" applyFont="1" applyFill="1" applyBorder="1" applyAlignment="1">
      <alignment horizontal="left" vertical="top" wrapText="1"/>
    </xf>
    <xf numFmtId="0" fontId="26" fillId="0" borderId="3" xfId="0" applyFont="1" applyBorder="1" applyAlignment="1">
      <alignment wrapText="1"/>
    </xf>
    <xf numFmtId="0" fontId="33" fillId="0" borderId="0" xfId="0" applyFont="1" applyBorder="1" applyAlignment="1">
      <alignment wrapText="1"/>
    </xf>
    <xf numFmtId="0" fontId="0" fillId="0" borderId="0" xfId="0" applyFill="1" applyAlignment="1">
      <alignment horizontal="left" vertical="top" wrapText="1"/>
    </xf>
    <xf numFmtId="0" fontId="26" fillId="0" borderId="3" xfId="0" applyNumberFormat="1" applyFont="1" applyBorder="1" applyAlignment="1">
      <alignment horizontal="left" vertical="top" wrapText="1"/>
    </xf>
    <xf numFmtId="0" fontId="26" fillId="5" borderId="9" xfId="0" applyFont="1" applyFill="1" applyBorder="1" applyAlignment="1">
      <alignment horizontal="left" vertical="top" wrapText="1"/>
    </xf>
    <xf numFmtId="0" fontId="21" fillId="0" borderId="1" xfId="0" applyFont="1" applyFill="1" applyBorder="1" applyAlignment="1">
      <alignment horizontal="center" wrapText="1"/>
    </xf>
    <xf numFmtId="164" fontId="21" fillId="0" borderId="1" xfId="0" applyNumberFormat="1" applyFont="1" applyFill="1" applyBorder="1" applyAlignment="1">
      <alignment horizontal="center" wrapText="1"/>
    </xf>
    <xf numFmtId="164" fontId="21" fillId="0" borderId="3" xfId="0" applyNumberFormat="1" applyFont="1" applyFill="1" applyBorder="1" applyAlignment="1">
      <alignment horizontal="center" wrapText="1"/>
    </xf>
    <xf numFmtId="0" fontId="32" fillId="0" borderId="5" xfId="0" applyFont="1" applyFill="1" applyBorder="1" applyAlignment="1">
      <alignment horizontal="center" wrapText="1"/>
    </xf>
    <xf numFmtId="0" fontId="32" fillId="0" borderId="6" xfId="0" applyFont="1" applyFill="1" applyBorder="1" applyAlignment="1">
      <alignment horizontal="center" wrapText="1"/>
    </xf>
    <xf numFmtId="164" fontId="32" fillId="0" borderId="4" xfId="0" applyNumberFormat="1" applyFont="1" applyFill="1" applyBorder="1" applyAlignment="1">
      <alignment horizontal="center" wrapText="1"/>
    </xf>
    <xf numFmtId="164" fontId="32" fillId="0" borderId="5" xfId="0" applyNumberFormat="1" applyFont="1" applyFill="1" applyBorder="1" applyAlignment="1">
      <alignment horizontal="center" wrapText="1"/>
    </xf>
    <xf numFmtId="164" fontId="32" fillId="0" borderId="6" xfId="0" applyNumberFormat="1" applyFont="1" applyFill="1" applyBorder="1" applyAlignment="1">
      <alignment horizontal="center" wrapText="1"/>
    </xf>
    <xf numFmtId="0" fontId="21" fillId="6" borderId="1" xfId="0" applyFont="1" applyFill="1" applyBorder="1" applyAlignment="1">
      <alignment horizontal="center" wrapText="1"/>
    </xf>
    <xf numFmtId="0" fontId="21" fillId="7" borderId="1" xfId="0" applyFont="1" applyFill="1" applyBorder="1" applyAlignment="1">
      <alignment horizontal="center" wrapText="1"/>
    </xf>
    <xf numFmtId="0" fontId="21" fillId="8" borderId="1" xfId="0" applyFont="1" applyFill="1" applyBorder="1" applyAlignment="1">
      <alignment horizontal="center" wrapText="1"/>
    </xf>
    <xf numFmtId="0" fontId="32" fillId="12" borderId="4" xfId="0" applyFont="1" applyFill="1" applyBorder="1" applyAlignment="1">
      <alignment horizontal="center" wrapText="1"/>
    </xf>
    <xf numFmtId="0" fontId="21" fillId="12" borderId="8" xfId="0" applyFont="1" applyFill="1" applyBorder="1" applyAlignment="1">
      <alignment horizontal="center" wrapText="1"/>
    </xf>
    <xf numFmtId="0" fontId="21" fillId="12" borderId="9" xfId="0" applyFont="1" applyFill="1" applyBorder="1" applyAlignment="1">
      <alignment horizontal="center" wrapText="1"/>
    </xf>
    <xf numFmtId="0" fontId="21" fillId="12" borderId="17" xfId="0" applyFont="1" applyFill="1" applyBorder="1" applyAlignment="1">
      <alignment horizontal="center" wrapText="1"/>
    </xf>
    <xf numFmtId="0" fontId="29" fillId="4" borderId="20" xfId="0" applyFont="1" applyFill="1" applyBorder="1" applyAlignment="1" applyProtection="1">
      <alignment horizontal="left"/>
    </xf>
    <xf numFmtId="0" fontId="29" fillId="4" borderId="19" xfId="0" applyFont="1" applyFill="1" applyBorder="1" applyAlignment="1" applyProtection="1">
      <alignment horizontal="center"/>
    </xf>
    <xf numFmtId="0" fontId="30" fillId="4" borderId="19" xfId="0" applyFont="1" applyFill="1" applyBorder="1" applyAlignment="1" applyProtection="1"/>
    <xf numFmtId="0" fontId="30" fillId="4" borderId="19" xfId="0" applyFont="1" applyFill="1" applyBorder="1" applyAlignment="1" applyProtection="1">
      <alignment horizontal="center"/>
    </xf>
    <xf numFmtId="0" fontId="30" fillId="4" borderId="21" xfId="0" applyFont="1" applyFill="1" applyBorder="1" applyAlignment="1" applyProtection="1">
      <alignment horizontal="center"/>
    </xf>
    <xf numFmtId="0" fontId="29" fillId="3" borderId="20" xfId="0" applyFont="1" applyFill="1" applyBorder="1" applyAlignment="1" applyProtection="1">
      <alignment horizontal="left"/>
    </xf>
    <xf numFmtId="0" fontId="30" fillId="3" borderId="19" xfId="0" applyFont="1" applyFill="1" applyBorder="1" applyAlignment="1" applyProtection="1">
      <alignment horizontal="left"/>
    </xf>
    <xf numFmtId="0" fontId="30" fillId="3" borderId="21" xfId="0" applyFont="1" applyFill="1" applyBorder="1" applyAlignment="1" applyProtection="1">
      <alignment horizontal="left"/>
    </xf>
    <xf numFmtId="0" fontId="29" fillId="10" borderId="20" xfId="0" applyFont="1" applyFill="1" applyBorder="1" applyAlignment="1" applyProtection="1">
      <alignment horizontal="left" vertical="top"/>
    </xf>
    <xf numFmtId="0" fontId="30" fillId="9" borderId="19" xfId="0" applyFont="1" applyFill="1" applyBorder="1" applyAlignment="1" applyProtection="1">
      <alignment horizontal="left" vertical="top"/>
    </xf>
    <xf numFmtId="0" fontId="30" fillId="10" borderId="19" xfId="0" applyFont="1" applyFill="1" applyBorder="1" applyAlignment="1" applyProtection="1">
      <alignment horizontal="left" vertical="top"/>
    </xf>
    <xf numFmtId="0" fontId="30" fillId="10" borderId="21" xfId="0" applyFont="1" applyFill="1" applyBorder="1" applyAlignment="1" applyProtection="1">
      <alignment horizontal="left" vertical="top"/>
    </xf>
    <xf numFmtId="0" fontId="29" fillId="3" borderId="19" xfId="0" applyFont="1" applyFill="1" applyBorder="1" applyAlignment="1" applyProtection="1">
      <alignment horizontal="left" vertical="top"/>
    </xf>
    <xf numFmtId="0" fontId="30" fillId="0" borderId="18" xfId="0" applyFont="1" applyBorder="1" applyAlignment="1" applyProtection="1">
      <alignment horizontal="center"/>
    </xf>
    <xf numFmtId="0" fontId="43" fillId="2" borderId="5" xfId="0" applyFont="1" applyFill="1" applyBorder="1" applyAlignment="1" applyProtection="1">
      <alignment horizontal="center" vertical="center" wrapText="1"/>
    </xf>
    <xf numFmtId="0" fontId="43" fillId="10" borderId="5" xfId="0" applyFont="1" applyFill="1" applyBorder="1" applyAlignment="1" applyProtection="1">
      <alignment horizontal="left" vertical="top" wrapText="1"/>
    </xf>
    <xf numFmtId="0" fontId="43" fillId="9" borderId="5" xfId="0" applyFont="1" applyFill="1" applyBorder="1" applyAlignment="1" applyProtection="1">
      <alignment horizontal="left" vertical="top" wrapText="1"/>
    </xf>
    <xf numFmtId="0" fontId="15" fillId="0" borderId="1" xfId="1" applyFont="1" applyFill="1" applyBorder="1" applyAlignment="1">
      <alignment horizontal="left" vertical="top" wrapText="1"/>
    </xf>
    <xf numFmtId="0" fontId="46" fillId="15" borderId="0" xfId="0" applyFont="1" applyFill="1" applyBorder="1" applyAlignment="1">
      <alignment horizontal="center"/>
    </xf>
    <xf numFmtId="0" fontId="47" fillId="16" borderId="1" xfId="0" applyFont="1" applyFill="1" applyBorder="1" applyAlignment="1">
      <alignment horizontal="center" vertical="center" wrapText="1"/>
    </xf>
    <xf numFmtId="0" fontId="47" fillId="16" borderId="1" xfId="0" applyFont="1" applyFill="1" applyBorder="1" applyAlignment="1">
      <alignment horizontal="left" vertical="center" wrapText="1"/>
    </xf>
    <xf numFmtId="0" fontId="48" fillId="0" borderId="1" xfId="0" applyFont="1" applyBorder="1" applyAlignment="1">
      <alignment horizontal="left" wrapText="1"/>
    </xf>
    <xf numFmtId="0" fontId="48" fillId="0" borderId="1" xfId="0" applyFont="1" applyBorder="1" applyAlignment="1">
      <alignment horizontal="center"/>
    </xf>
    <xf numFmtId="16" fontId="48" fillId="0" borderId="1" xfId="0" applyNumberFormat="1" applyFont="1" applyBorder="1" applyAlignment="1">
      <alignment horizontal="center"/>
    </xf>
    <xf numFmtId="0" fontId="48" fillId="0" borderId="1" xfId="0" applyFont="1" applyBorder="1" applyAlignment="1">
      <alignment wrapText="1"/>
    </xf>
    <xf numFmtId="0" fontId="49" fillId="0" borderId="1" xfId="3" applyFont="1" applyBorder="1" applyAlignment="1">
      <alignment horizontal="center"/>
    </xf>
    <xf numFmtId="0" fontId="24" fillId="14" borderId="5" xfId="0" applyFont="1" applyFill="1" applyBorder="1" applyAlignment="1">
      <alignment horizontal="center" vertical="center"/>
    </xf>
    <xf numFmtId="10" fontId="24" fillId="14" borderId="5" xfId="0" applyNumberFormat="1" applyFont="1" applyFill="1" applyBorder="1" applyAlignment="1">
      <alignment horizontal="center" vertical="center"/>
    </xf>
    <xf numFmtId="10" fontId="24" fillId="14" borderId="6" xfId="0" applyNumberFormat="1" applyFont="1" applyFill="1" applyBorder="1" applyAlignment="1">
      <alignment horizontal="center" vertical="center"/>
    </xf>
    <xf numFmtId="0" fontId="21" fillId="12" borderId="17" xfId="0" applyFont="1" applyFill="1" applyBorder="1" applyAlignment="1">
      <alignment horizontal="center" wrapText="1"/>
    </xf>
    <xf numFmtId="0" fontId="25" fillId="13" borderId="1" xfId="0" applyFont="1" applyFill="1" applyBorder="1" applyAlignment="1">
      <alignment horizontal="center" vertical="center"/>
    </xf>
    <xf numFmtId="164" fontId="19" fillId="0" borderId="1" xfId="0" applyNumberFormat="1" applyFont="1" applyFill="1" applyBorder="1" applyAlignment="1">
      <alignment horizontal="center" wrapText="1"/>
    </xf>
    <xf numFmtId="164" fontId="19" fillId="0" borderId="3" xfId="0" applyNumberFormat="1" applyFont="1" applyFill="1" applyBorder="1" applyAlignment="1">
      <alignment horizontal="center" wrapText="1"/>
    </xf>
    <xf numFmtId="0" fontId="54" fillId="17" borderId="13" xfId="0" applyFont="1" applyFill="1" applyBorder="1" applyAlignment="1">
      <alignment horizontal="center" vertical="center"/>
    </xf>
    <xf numFmtId="0" fontId="55" fillId="17" borderId="8" xfId="0" applyFont="1" applyFill="1" applyBorder="1" applyAlignment="1">
      <alignment horizontal="center" vertical="center"/>
    </xf>
    <xf numFmtId="0" fontId="55" fillId="17" borderId="9" xfId="0" applyFont="1" applyFill="1" applyBorder="1" applyAlignment="1">
      <alignment horizontal="center" vertical="center"/>
    </xf>
    <xf numFmtId="0" fontId="54" fillId="14" borderId="4" xfId="0" applyFont="1" applyFill="1" applyBorder="1" applyAlignment="1">
      <alignment horizontal="center" vertical="center"/>
    </xf>
    <xf numFmtId="0" fontId="21" fillId="9" borderId="1" xfId="0" applyFont="1" applyFill="1" applyBorder="1" applyAlignment="1">
      <alignment horizontal="center" wrapText="1"/>
    </xf>
    <xf numFmtId="0" fontId="32" fillId="9" borderId="5" xfId="0" applyFont="1" applyFill="1" applyBorder="1" applyAlignment="1">
      <alignment horizontal="center" wrapText="1"/>
    </xf>
    <xf numFmtId="164" fontId="21" fillId="9" borderId="1" xfId="0" applyNumberFormat="1" applyFont="1" applyFill="1" applyBorder="1" applyAlignment="1">
      <alignment horizontal="center" wrapText="1"/>
    </xf>
    <xf numFmtId="164" fontId="32" fillId="9" borderId="5" xfId="0" applyNumberFormat="1" applyFont="1" applyFill="1" applyBorder="1" applyAlignment="1">
      <alignment horizontal="center" wrapText="1"/>
    </xf>
    <xf numFmtId="0" fontId="55" fillId="0" borderId="2" xfId="0" applyFont="1" applyBorder="1" applyAlignment="1">
      <alignment horizontal="center" vertical="center"/>
    </xf>
    <xf numFmtId="0" fontId="15" fillId="0" borderId="1" xfId="0" applyFont="1" applyFill="1" applyBorder="1" applyAlignment="1">
      <alignment horizontal="left" vertical="top" wrapText="1"/>
    </xf>
    <xf numFmtId="14" fontId="23" fillId="0" borderId="1" xfId="0" applyNumberFormat="1" applyFont="1" applyFill="1" applyBorder="1" applyAlignment="1" applyProtection="1">
      <alignment horizontal="left" vertical="top" wrapText="1"/>
      <protection locked="0"/>
    </xf>
    <xf numFmtId="0" fontId="21" fillId="12" borderId="17" xfId="0" applyFont="1" applyFill="1" applyBorder="1" applyAlignment="1">
      <alignment horizontal="center" wrapText="1"/>
    </xf>
    <xf numFmtId="0" fontId="22" fillId="4" borderId="20" xfId="6" applyFont="1" applyFill="1" applyBorder="1" applyAlignment="1" applyProtection="1">
      <alignment horizontal="left"/>
    </xf>
    <xf numFmtId="0" fontId="22" fillId="4" borderId="19" xfId="6" applyFont="1" applyFill="1" applyBorder="1" applyAlignment="1" applyProtection="1">
      <alignment horizontal="center"/>
    </xf>
    <xf numFmtId="0" fontId="23" fillId="4" borderId="19" xfId="6" applyFill="1" applyBorder="1" applyAlignment="1" applyProtection="1"/>
    <xf numFmtId="0" fontId="23" fillId="4" borderId="19" xfId="6" applyFill="1" applyBorder="1" applyAlignment="1" applyProtection="1">
      <alignment horizontal="center"/>
    </xf>
    <xf numFmtId="0" fontId="23" fillId="4" borderId="21" xfId="6" applyFill="1" applyBorder="1" applyAlignment="1" applyProtection="1">
      <alignment horizontal="center"/>
    </xf>
    <xf numFmtId="0" fontId="22" fillId="3" borderId="20" xfId="6" applyFont="1" applyFill="1" applyBorder="1" applyAlignment="1" applyProtection="1">
      <alignment horizontal="left"/>
    </xf>
    <xf numFmtId="0" fontId="23" fillId="3" borderId="19" xfId="6" applyFill="1" applyBorder="1" applyAlignment="1" applyProtection="1">
      <alignment horizontal="left"/>
    </xf>
    <xf numFmtId="0" fontId="23" fillId="3" borderId="21" xfId="6" applyFill="1" applyBorder="1" applyAlignment="1" applyProtection="1">
      <alignment horizontal="left"/>
    </xf>
    <xf numFmtId="0" fontId="21" fillId="22" borderId="20" xfId="6" applyFont="1" applyFill="1" applyBorder="1" applyAlignment="1" applyProtection="1"/>
    <xf numFmtId="0" fontId="23" fillId="21" borderId="19" xfId="6" applyFill="1" applyBorder="1" applyAlignment="1" applyProtection="1">
      <alignment horizontal="center"/>
    </xf>
    <xf numFmtId="0" fontId="23" fillId="22" borderId="19" xfId="6" applyFill="1" applyBorder="1" applyAlignment="1" applyProtection="1">
      <alignment horizontal="center"/>
    </xf>
    <xf numFmtId="0" fontId="23" fillId="22" borderId="21" xfId="6" applyFill="1" applyBorder="1" applyAlignment="1" applyProtection="1">
      <alignment horizontal="center"/>
    </xf>
    <xf numFmtId="0" fontId="23" fillId="11" borderId="1" xfId="6" applyNumberFormat="1" applyFont="1" applyFill="1" applyBorder="1" applyAlignment="1" applyProtection="1">
      <alignment horizontal="left" vertical="top" wrapText="1"/>
      <protection locked="0"/>
    </xf>
    <xf numFmtId="0" fontId="23" fillId="11" borderId="1" xfId="6" applyNumberFormat="1" applyFont="1" applyFill="1" applyBorder="1" applyAlignment="1">
      <alignment horizontal="left" vertical="top" wrapText="1"/>
    </xf>
    <xf numFmtId="49" fontId="23" fillId="0" borderId="1" xfId="0" applyNumberFormat="1" applyFont="1" applyFill="1" applyBorder="1" applyAlignment="1" applyProtection="1">
      <alignment horizontal="left" vertical="top" wrapText="1"/>
      <protection locked="0"/>
    </xf>
    <xf numFmtId="0" fontId="39" fillId="0" borderId="1" xfId="0" applyFont="1" applyFill="1" applyBorder="1" applyAlignment="1" applyProtection="1">
      <alignment horizontal="left" vertical="top" wrapText="1"/>
      <protection locked="0"/>
    </xf>
    <xf numFmtId="0" fontId="22" fillId="0" borderId="1" xfId="0" applyFont="1" applyFill="1" applyBorder="1" applyAlignment="1">
      <alignment horizontal="left" vertical="top" wrapText="1"/>
    </xf>
    <xf numFmtId="0" fontId="59" fillId="0" borderId="1" xfId="0" applyFont="1" applyFill="1" applyBorder="1" applyAlignment="1">
      <alignment horizontal="left" vertical="top" wrapText="1"/>
    </xf>
    <xf numFmtId="0" fontId="40" fillId="0" borderId="1" xfId="0" applyFont="1" applyFill="1" applyBorder="1" applyAlignment="1">
      <alignment horizontal="left" vertical="top" wrapText="1"/>
    </xf>
    <xf numFmtId="0" fontId="23" fillId="0" borderId="1" xfId="13" applyFont="1" applyFill="1" applyBorder="1" applyAlignment="1">
      <alignment horizontal="left" vertical="top" wrapText="1"/>
    </xf>
    <xf numFmtId="0" fontId="23" fillId="0" borderId="1" xfId="13" applyFont="1" applyFill="1" applyBorder="1" applyAlignment="1">
      <alignment horizontal="left" vertical="top"/>
    </xf>
    <xf numFmtId="0" fontId="23" fillId="0" borderId="1" xfId="1" applyFont="1" applyFill="1" applyBorder="1" applyAlignment="1">
      <alignment horizontal="left" vertical="top" wrapText="1"/>
    </xf>
    <xf numFmtId="0" fontId="23" fillId="0" borderId="0" xfId="0" applyFont="1" applyFill="1" applyBorder="1" applyAlignment="1">
      <alignment horizontal="left" vertical="top"/>
    </xf>
    <xf numFmtId="0" fontId="0" fillId="0" borderId="1" xfId="0" applyFill="1" applyBorder="1" applyAlignment="1" applyProtection="1">
      <alignment horizontal="left" vertical="top"/>
      <protection locked="0"/>
    </xf>
    <xf numFmtId="0" fontId="25" fillId="0" borderId="1" xfId="0" applyFont="1" applyFill="1" applyBorder="1" applyAlignment="1" applyProtection="1">
      <alignment horizontal="left" vertical="top"/>
      <protection locked="0"/>
    </xf>
    <xf numFmtId="0" fontId="23" fillId="0" borderId="1" xfId="13" applyFont="1" applyFill="1" applyBorder="1" applyAlignment="1" applyProtection="1">
      <alignment horizontal="left" vertical="top"/>
      <protection locked="0"/>
    </xf>
    <xf numFmtId="0" fontId="15" fillId="0" borderId="1" xfId="13" applyFont="1" applyFill="1" applyBorder="1" applyAlignment="1">
      <alignment horizontal="left" vertical="top" wrapText="1"/>
    </xf>
    <xf numFmtId="49" fontId="23" fillId="0" borderId="1" xfId="13" applyNumberFormat="1" applyFont="1" applyFill="1" applyBorder="1" applyAlignment="1" applyProtection="1">
      <alignment horizontal="left" vertical="top" wrapText="1"/>
      <protection locked="0"/>
    </xf>
    <xf numFmtId="0" fontId="25" fillId="0" borderId="9" xfId="0" applyFont="1" applyFill="1" applyBorder="1" applyAlignment="1">
      <alignment horizontal="left" vertical="top" wrapText="1"/>
    </xf>
    <xf numFmtId="0" fontId="25" fillId="0" borderId="1" xfId="0" applyFont="1" applyBorder="1" applyAlignment="1">
      <alignment horizontal="left" vertical="top" wrapText="1"/>
    </xf>
    <xf numFmtId="0" fontId="25" fillId="0" borderId="3" xfId="0" applyFont="1" applyBorder="1" applyAlignment="1">
      <alignment horizontal="left" vertical="top" wrapText="1"/>
    </xf>
    <xf numFmtId="0" fontId="0" fillId="0" borderId="0" xfId="0" applyFill="1" applyBorder="1" applyAlignment="1" applyProtection="1">
      <alignment horizontal="center"/>
      <protection locked="0"/>
    </xf>
    <xf numFmtId="0" fontId="19" fillId="0" borderId="0" xfId="0" applyFont="1" applyFill="1" applyBorder="1" applyAlignment="1" applyProtection="1">
      <alignment horizontal="center"/>
      <protection locked="0"/>
    </xf>
    <xf numFmtId="0" fontId="25" fillId="0" borderId="0" xfId="0" applyFont="1" applyFill="1" applyBorder="1" applyAlignment="1" applyProtection="1">
      <protection locked="0"/>
    </xf>
    <xf numFmtId="0" fontId="0" fillId="0" borderId="0" xfId="0" applyFill="1" applyBorder="1" applyAlignment="1" applyProtection="1">
      <alignment horizontal="left"/>
      <protection locked="0"/>
    </xf>
    <xf numFmtId="0" fontId="25" fillId="0" borderId="0" xfId="0" applyFont="1" applyFill="1" applyBorder="1" applyAlignment="1" applyProtection="1">
      <alignment horizontal="left" wrapText="1"/>
      <protection locked="0"/>
    </xf>
    <xf numFmtId="0" fontId="0" fillId="0" borderId="0" xfId="0" applyFill="1" applyBorder="1" applyAlignment="1">
      <alignment horizontal="left"/>
    </xf>
    <xf numFmtId="0" fontId="0" fillId="0" borderId="0" xfId="0" applyFill="1" applyBorder="1"/>
    <xf numFmtId="0" fontId="23" fillId="0" borderId="0" xfId="0" applyFont="1" applyFill="1" applyBorder="1" applyAlignment="1" applyProtection="1">
      <alignment horizontal="center"/>
      <protection locked="0"/>
    </xf>
    <xf numFmtId="0" fontId="23" fillId="0" borderId="0" xfId="0" applyFont="1" applyFill="1" applyBorder="1" applyAlignment="1" applyProtection="1">
      <alignment horizontal="left" vertical="top"/>
      <protection locked="0"/>
    </xf>
    <xf numFmtId="165" fontId="23" fillId="0" borderId="0" xfId="0" applyNumberFormat="1" applyFont="1" applyFill="1" applyBorder="1" applyAlignment="1" applyProtection="1">
      <alignment horizontal="left" vertical="top"/>
      <protection locked="0"/>
    </xf>
    <xf numFmtId="0" fontId="0" fillId="0" borderId="0" xfId="0" applyFill="1" applyBorder="1" applyAlignment="1" applyProtection="1">
      <alignment horizontal="center" vertical="top"/>
      <protection locked="0"/>
    </xf>
    <xf numFmtId="0" fontId="23" fillId="0" borderId="0" xfId="0" applyFont="1" applyFill="1" applyBorder="1" applyProtection="1"/>
    <xf numFmtId="0" fontId="0" fillId="0" borderId="0" xfId="0" applyFill="1" applyBorder="1" applyProtection="1"/>
    <xf numFmtId="0" fontId="0" fillId="0" borderId="1" xfId="0" applyFill="1" applyBorder="1" applyAlignment="1">
      <alignment horizontal="left" vertical="top"/>
    </xf>
    <xf numFmtId="0" fontId="23" fillId="0" borderId="1" xfId="0" applyFont="1" applyFill="1" applyBorder="1" applyAlignment="1" applyProtection="1">
      <alignment vertical="top" wrapText="1"/>
      <protection locked="0"/>
    </xf>
    <xf numFmtId="0" fontId="10" fillId="0" borderId="0" xfId="103"/>
    <xf numFmtId="0" fontId="60" fillId="0" borderId="36" xfId="103" applyFont="1" applyBorder="1" applyAlignment="1">
      <alignment horizontal="center" vertical="center" wrapText="1"/>
    </xf>
    <xf numFmtId="0" fontId="60" fillId="0" borderId="42" xfId="103" applyFont="1" applyBorder="1" applyAlignment="1">
      <alignment horizontal="center" vertical="center"/>
    </xf>
    <xf numFmtId="0" fontId="60" fillId="0" borderId="44" xfId="103" applyFont="1" applyBorder="1" applyAlignment="1">
      <alignment horizontal="center" vertical="center"/>
    </xf>
    <xf numFmtId="0" fontId="60" fillId="0" borderId="43" xfId="103" applyFont="1" applyBorder="1" applyAlignment="1">
      <alignment horizontal="center" vertical="center"/>
    </xf>
    <xf numFmtId="0" fontId="23" fillId="0" borderId="0" xfId="6" applyFill="1" applyBorder="1"/>
    <xf numFmtId="0" fontId="23" fillId="0" borderId="0" xfId="6" applyFill="1" applyBorder="1" applyProtection="1"/>
    <xf numFmtId="0" fontId="0" fillId="0" borderId="1" xfId="0" applyFill="1" applyBorder="1" applyAlignment="1" applyProtection="1">
      <alignment horizontal="center"/>
      <protection locked="0"/>
    </xf>
    <xf numFmtId="0" fontId="23" fillId="11" borderId="1" xfId="0" applyFont="1" applyFill="1" applyBorder="1" applyAlignment="1" applyProtection="1">
      <alignment horizontal="left" vertical="top" wrapText="1"/>
      <protection locked="0"/>
    </xf>
    <xf numFmtId="0" fontId="15" fillId="0" borderId="1" xfId="182" applyFont="1" applyFill="1" applyBorder="1" applyAlignment="1">
      <alignment horizontal="left" vertical="top" wrapText="1"/>
    </xf>
    <xf numFmtId="14" fontId="23" fillId="0" borderId="1" xfId="0" quotePrefix="1" applyNumberFormat="1" applyFont="1" applyFill="1" applyBorder="1" applyAlignment="1" applyProtection="1">
      <alignment horizontal="left" vertical="top" wrapText="1"/>
      <protection locked="0"/>
    </xf>
    <xf numFmtId="0" fontId="30" fillId="11" borderId="1" xfId="0" applyFont="1" applyFill="1" applyBorder="1" applyAlignment="1" applyProtection="1">
      <alignment horizontal="left" vertical="top" wrapText="1"/>
      <protection locked="0"/>
    </xf>
    <xf numFmtId="14" fontId="30" fillId="11" borderId="1" xfId="0" applyNumberFormat="1" applyFont="1" applyFill="1" applyBorder="1" applyAlignment="1" applyProtection="1">
      <alignment horizontal="left" vertical="top" wrapText="1"/>
      <protection locked="0"/>
    </xf>
    <xf numFmtId="0" fontId="19" fillId="0" borderId="1" xfId="0" applyFont="1" applyFill="1" applyBorder="1" applyAlignment="1" applyProtection="1">
      <alignment horizontal="left" vertical="top" wrapText="1"/>
      <protection locked="0"/>
    </xf>
    <xf numFmtId="0" fontId="19" fillId="0" borderId="7" xfId="0" applyFont="1" applyFill="1" applyBorder="1" applyAlignment="1" applyProtection="1">
      <alignment horizontal="left" vertical="top" wrapText="1"/>
      <protection locked="0"/>
    </xf>
    <xf numFmtId="0" fontId="0" fillId="0" borderId="1" xfId="0" applyFill="1" applyBorder="1" applyAlignment="1">
      <alignment horizontal="left"/>
    </xf>
    <xf numFmtId="0" fontId="0" fillId="0" borderId="1" xfId="0" applyFill="1" applyBorder="1" applyAlignment="1">
      <alignment wrapText="1"/>
    </xf>
    <xf numFmtId="0" fontId="23" fillId="11" borderId="1" xfId="0" applyFont="1" applyFill="1" applyBorder="1" applyAlignment="1" applyProtection="1">
      <alignment vertical="top" wrapText="1"/>
      <protection locked="0"/>
    </xf>
    <xf numFmtId="0" fontId="23" fillId="0" borderId="1" xfId="0" applyFont="1" applyFill="1" applyBorder="1" applyAlignment="1" applyProtection="1">
      <alignment horizontal="left" vertical="top" wrapText="1"/>
      <protection locked="0"/>
    </xf>
    <xf numFmtId="0" fontId="30" fillId="0" borderId="7" xfId="0" applyFont="1" applyFill="1" applyBorder="1" applyAlignment="1" applyProtection="1">
      <alignment horizontal="left" vertical="top" wrapText="1"/>
      <protection locked="0"/>
    </xf>
    <xf numFmtId="0" fontId="30" fillId="0" borderId="1" xfId="0" applyFont="1" applyFill="1" applyBorder="1" applyAlignment="1" applyProtection="1">
      <alignment horizontal="left" vertical="top" wrapText="1"/>
      <protection locked="0"/>
    </xf>
    <xf numFmtId="14" fontId="30" fillId="0" borderId="1" xfId="0" applyNumberFormat="1" applyFont="1" applyFill="1" applyBorder="1" applyAlignment="1" applyProtection="1">
      <alignment horizontal="left" vertical="top" wrapText="1"/>
      <protection locked="0"/>
    </xf>
    <xf numFmtId="0" fontId="23" fillId="0" borderId="1" xfId="0" applyFont="1" applyFill="1" applyBorder="1" applyAlignment="1">
      <alignment horizontal="left" vertical="top"/>
    </xf>
    <xf numFmtId="0" fontId="23" fillId="11" borderId="1" xfId="13" applyFont="1" applyFill="1" applyBorder="1" applyAlignment="1">
      <alignment vertical="top" wrapText="1"/>
    </xf>
    <xf numFmtId="0" fontId="23" fillId="11" borderId="1" xfId="13" applyFill="1" applyBorder="1" applyAlignment="1">
      <alignment vertical="top"/>
    </xf>
    <xf numFmtId="0" fontId="42" fillId="0" borderId="1" xfId="0" applyNumberFormat="1" applyFont="1" applyFill="1" applyBorder="1" applyAlignment="1">
      <alignment horizontal="left" vertical="top" wrapText="1"/>
    </xf>
    <xf numFmtId="0" fontId="0" fillId="0" borderId="1" xfId="0" applyBorder="1" applyAlignment="1" applyProtection="1">
      <alignment horizontal="center"/>
      <protection locked="0"/>
    </xf>
    <xf numFmtId="0" fontId="0" fillId="0" borderId="1" xfId="0" applyFill="1" applyBorder="1" applyAlignment="1">
      <alignment horizontal="left" wrapText="1"/>
    </xf>
    <xf numFmtId="0" fontId="30" fillId="0" borderId="18" xfId="0" applyFont="1" applyBorder="1" applyAlignment="1" applyProtection="1">
      <alignment horizontal="left" wrapText="1"/>
    </xf>
    <xf numFmtId="0" fontId="0" fillId="0" borderId="0" xfId="0" applyBorder="1"/>
    <xf numFmtId="0" fontId="0" fillId="0" borderId="0" xfId="0" applyFill="1" applyBorder="1" applyAlignment="1">
      <alignment horizontal="left" wrapText="1"/>
    </xf>
    <xf numFmtId="0" fontId="0" fillId="0" borderId="20" xfId="0" applyBorder="1" applyProtection="1"/>
    <xf numFmtId="0" fontId="0" fillId="0" borderId="20" xfId="0" applyFill="1" applyBorder="1" applyAlignment="1">
      <alignment wrapText="1"/>
    </xf>
    <xf numFmtId="0" fontId="0" fillId="0" borderId="0" xfId="0" applyBorder="1" applyProtection="1"/>
    <xf numFmtId="0" fontId="0" fillId="0" borderId="0" xfId="0" applyFill="1" applyBorder="1" applyAlignment="1">
      <alignment wrapText="1"/>
    </xf>
    <xf numFmtId="0" fontId="21" fillId="12" borderId="17" xfId="0" applyFont="1" applyFill="1" applyBorder="1" applyAlignment="1">
      <alignment horizontal="center" wrapText="1"/>
    </xf>
    <xf numFmtId="0" fontId="55" fillId="0" borderId="45" xfId="0" applyFont="1" applyBorder="1" applyAlignment="1">
      <alignment horizontal="center" vertical="center"/>
    </xf>
    <xf numFmtId="0" fontId="25" fillId="13" borderId="18" xfId="0" applyFont="1" applyFill="1" applyBorder="1" applyAlignment="1">
      <alignment horizontal="center" vertical="center"/>
    </xf>
    <xf numFmtId="0" fontId="19" fillId="0" borderId="0" xfId="0" applyFont="1" applyFill="1" applyBorder="1" applyAlignment="1">
      <alignment wrapText="1"/>
    </xf>
    <xf numFmtId="0" fontId="32" fillId="0" borderId="0" xfId="0" applyFont="1" applyFill="1" applyBorder="1" applyAlignment="1">
      <alignment horizontal="center" wrapText="1"/>
    </xf>
    <xf numFmtId="164" fontId="32" fillId="0" borderId="0" xfId="0" applyNumberFormat="1" applyFont="1" applyFill="1" applyBorder="1" applyAlignment="1">
      <alignment horizontal="center" wrapText="1"/>
    </xf>
    <xf numFmtId="0" fontId="21" fillId="12" borderId="13" xfId="0" applyFont="1" applyFill="1" applyBorder="1" applyAlignment="1">
      <alignment horizontal="center" wrapText="1"/>
    </xf>
    <xf numFmtId="0" fontId="21" fillId="6" borderId="2" xfId="0" applyFont="1" applyFill="1" applyBorder="1" applyAlignment="1">
      <alignment horizontal="center" wrapText="1"/>
    </xf>
    <xf numFmtId="0" fontId="21" fillId="8" borderId="2" xfId="0" applyFont="1" applyFill="1" applyBorder="1" applyAlignment="1">
      <alignment horizontal="center" wrapText="1"/>
    </xf>
    <xf numFmtId="0" fontId="21" fillId="7" borderId="2" xfId="0" applyFont="1" applyFill="1" applyBorder="1" applyAlignment="1">
      <alignment horizontal="center" wrapText="1"/>
    </xf>
    <xf numFmtId="0" fontId="48" fillId="0" borderId="1" xfId="0" applyFont="1" applyBorder="1" applyAlignment="1">
      <alignment horizontal="left" vertical="top" wrapText="1"/>
    </xf>
    <xf numFmtId="0" fontId="19" fillId="0" borderId="1" xfId="0" applyFont="1" applyBorder="1" applyAlignment="1" applyProtection="1">
      <alignment horizontal="center" vertical="top" wrapText="1"/>
      <protection locked="0"/>
    </xf>
    <xf numFmtId="0" fontId="46" fillId="11" borderId="1" xfId="6" applyNumberFormat="1" applyFont="1" applyFill="1" applyBorder="1" applyAlignment="1">
      <alignment horizontal="left" vertical="top" wrapText="1"/>
    </xf>
    <xf numFmtId="0" fontId="48" fillId="11" borderId="1" xfId="6" applyNumberFormat="1" applyFont="1" applyFill="1" applyBorder="1" applyAlignment="1" applyProtection="1">
      <alignment horizontal="left" vertical="top" wrapText="1"/>
      <protection locked="0"/>
    </xf>
    <xf numFmtId="0" fontId="48" fillId="11" borderId="1" xfId="6" applyNumberFormat="1" applyFont="1" applyFill="1" applyBorder="1" applyAlignment="1">
      <alignment horizontal="left" vertical="top" wrapText="1"/>
    </xf>
    <xf numFmtId="0" fontId="48" fillId="11" borderId="1" xfId="6" applyFont="1" applyFill="1" applyBorder="1" applyAlignment="1">
      <alignment horizontal="left" vertical="top" wrapText="1"/>
    </xf>
    <xf numFmtId="0" fontId="48" fillId="11" borderId="1" xfId="6" applyFont="1" applyFill="1" applyBorder="1" applyAlignment="1" applyProtection="1">
      <alignment horizontal="left" vertical="top" wrapText="1"/>
      <protection locked="0"/>
    </xf>
    <xf numFmtId="0" fontId="48" fillId="11" borderId="1" xfId="13" applyFont="1" applyFill="1" applyBorder="1" applyAlignment="1" applyProtection="1">
      <alignment vertical="top" wrapText="1"/>
      <protection locked="0"/>
    </xf>
    <xf numFmtId="0" fontId="48" fillId="11" borderId="1" xfId="13" applyFont="1" applyFill="1" applyBorder="1" applyAlignment="1" applyProtection="1">
      <alignment horizontal="left" vertical="top" wrapText="1"/>
      <protection locked="0"/>
    </xf>
    <xf numFmtId="0" fontId="48" fillId="11" borderId="1" xfId="13" applyNumberFormat="1" applyFont="1" applyFill="1" applyBorder="1" applyAlignment="1">
      <alignment horizontal="left" vertical="top" wrapText="1"/>
    </xf>
    <xf numFmtId="0" fontId="48" fillId="11" borderId="1" xfId="13" applyFont="1" applyFill="1" applyBorder="1" applyAlignment="1">
      <alignment vertical="top" wrapText="1"/>
    </xf>
    <xf numFmtId="0" fontId="49" fillId="11" borderId="1" xfId="13" applyFont="1" applyFill="1" applyBorder="1" applyAlignment="1">
      <alignment vertical="top" wrapText="1"/>
    </xf>
    <xf numFmtId="0" fontId="48" fillId="11" borderId="1" xfId="0" applyNumberFormat="1" applyFont="1" applyFill="1" applyBorder="1" applyAlignment="1">
      <alignment horizontal="left" vertical="top" wrapText="1"/>
    </xf>
    <xf numFmtId="0" fontId="48" fillId="11" borderId="1" xfId="13" applyNumberFormat="1" applyFont="1" applyFill="1" applyBorder="1" applyAlignment="1">
      <alignment vertical="top" wrapText="1"/>
    </xf>
    <xf numFmtId="49" fontId="48" fillId="11" borderId="1" xfId="13" applyNumberFormat="1" applyFont="1" applyFill="1" applyBorder="1" applyAlignment="1" applyProtection="1">
      <alignment horizontal="left" vertical="top" wrapText="1"/>
      <protection locked="0"/>
    </xf>
    <xf numFmtId="0" fontId="0" fillId="0" borderId="1" xfId="0" applyFill="1" applyBorder="1" applyAlignment="1" applyProtection="1">
      <alignment horizontal="center" vertical="top"/>
      <protection locked="0"/>
    </xf>
    <xf numFmtId="0" fontId="48" fillId="0" borderId="1" xfId="0" applyFont="1" applyFill="1" applyBorder="1" applyAlignment="1">
      <alignment horizontal="center"/>
    </xf>
    <xf numFmtId="0" fontId="0" fillId="0" borderId="0" xfId="0"/>
    <xf numFmtId="49" fontId="23" fillId="0" borderId="1" xfId="0" applyNumberFormat="1" applyFont="1" applyFill="1" applyBorder="1" applyAlignment="1">
      <alignment horizontal="left" vertical="top" wrapText="1"/>
    </xf>
    <xf numFmtId="0" fontId="23" fillId="0" borderId="1" xfId="0" applyNumberFormat="1" applyFont="1" applyFill="1" applyBorder="1" applyAlignment="1">
      <alignment horizontal="left" vertical="top" wrapText="1"/>
    </xf>
    <xf numFmtId="0" fontId="23" fillId="0" borderId="1" xfId="0" applyFont="1" applyFill="1" applyBorder="1" applyAlignment="1">
      <alignment horizontal="left" vertical="top" wrapText="1"/>
    </xf>
    <xf numFmtId="0" fontId="23" fillId="0" borderId="1" xfId="0" applyFont="1" applyFill="1" applyBorder="1" applyAlignment="1">
      <alignment vertical="top" wrapText="1"/>
    </xf>
    <xf numFmtId="0" fontId="23" fillId="0" borderId="1" xfId="0" applyFont="1" applyFill="1" applyBorder="1" applyAlignment="1" applyProtection="1">
      <alignment horizontal="left" vertical="top" wrapText="1"/>
      <protection locked="0"/>
    </xf>
    <xf numFmtId="0" fontId="0" fillId="0" borderId="1" xfId="0" applyFill="1" applyBorder="1"/>
    <xf numFmtId="0" fontId="23" fillId="0" borderId="1" xfId="0" applyFont="1" applyFill="1" applyBorder="1"/>
    <xf numFmtId="0" fontId="23" fillId="11" borderId="1" xfId="0" applyFont="1" applyFill="1" applyBorder="1" applyAlignment="1">
      <alignment vertical="top" wrapText="1"/>
    </xf>
    <xf numFmtId="0" fontId="23" fillId="11" borderId="1" xfId="0" applyNumberFormat="1" applyFont="1" applyFill="1" applyBorder="1" applyAlignment="1">
      <alignment horizontal="left" vertical="top" wrapText="1"/>
    </xf>
    <xf numFmtId="0" fontId="23" fillId="0" borderId="1" xfId="0" applyFont="1" applyFill="1" applyBorder="1" applyAlignment="1" applyProtection="1">
      <alignment horizontal="left" vertical="top"/>
      <protection locked="0"/>
    </xf>
    <xf numFmtId="0" fontId="15" fillId="0" borderId="1" xfId="0" applyNumberFormat="1" applyFont="1" applyFill="1" applyBorder="1" applyAlignment="1">
      <alignment horizontal="left" vertical="top" wrapText="1"/>
    </xf>
    <xf numFmtId="0" fontId="23" fillId="11" borderId="1" xfId="0" applyFont="1" applyFill="1" applyBorder="1" applyAlignment="1">
      <alignment horizontal="left" vertical="top" wrapText="1"/>
    </xf>
    <xf numFmtId="0" fontId="0" fillId="11" borderId="1" xfId="0" applyFill="1" applyBorder="1" applyAlignment="1">
      <alignment vertical="top"/>
    </xf>
    <xf numFmtId="49" fontId="15" fillId="0" borderId="1" xfId="0" applyNumberFormat="1" applyFont="1" applyFill="1" applyBorder="1" applyAlignment="1">
      <alignment horizontal="left" vertical="top" wrapText="1"/>
    </xf>
    <xf numFmtId="0" fontId="23" fillId="0" borderId="1" xfId="0" applyFont="1" applyBorder="1"/>
    <xf numFmtId="0" fontId="45" fillId="11" borderId="1" xfId="0" applyFont="1" applyFill="1" applyBorder="1" applyAlignment="1">
      <alignment vertical="top" wrapText="1"/>
    </xf>
    <xf numFmtId="0" fontId="15" fillId="0" borderId="1" xfId="0" applyFont="1" applyFill="1" applyBorder="1" applyAlignment="1" applyProtection="1">
      <alignment horizontal="left" vertical="top" wrapText="1"/>
      <protection locked="0"/>
    </xf>
    <xf numFmtId="0" fontId="15" fillId="11" borderId="1" xfId="0" applyFont="1" applyFill="1" applyBorder="1" applyAlignment="1" applyProtection="1">
      <alignment horizontal="left"/>
      <protection locked="0"/>
    </xf>
    <xf numFmtId="0" fontId="30" fillId="0" borderId="1" xfId="0" applyFont="1" applyFill="1" applyBorder="1" applyAlignment="1" applyProtection="1">
      <alignment horizontal="left" vertical="top" wrapText="1"/>
      <protection locked="0"/>
    </xf>
    <xf numFmtId="0" fontId="23" fillId="0" borderId="1" xfId="0" applyNumberFormat="1" applyFont="1" applyFill="1" applyBorder="1" applyAlignment="1" applyProtection="1">
      <alignment horizontal="left" vertical="top" wrapText="1"/>
      <protection locked="0"/>
    </xf>
    <xf numFmtId="14" fontId="30" fillId="0" borderId="1" xfId="0" applyNumberFormat="1" applyFont="1" applyFill="1" applyBorder="1" applyAlignment="1" applyProtection="1">
      <alignment horizontal="left" vertical="top" wrapText="1"/>
      <protection locked="0"/>
    </xf>
    <xf numFmtId="14" fontId="23" fillId="11" borderId="1" xfId="0" applyNumberFormat="1" applyFont="1" applyFill="1" applyBorder="1" applyAlignment="1" applyProtection="1">
      <alignment horizontal="left" vertical="top" wrapText="1"/>
      <protection locked="0"/>
    </xf>
    <xf numFmtId="0" fontId="23" fillId="11" borderId="18" xfId="0" applyFont="1" applyFill="1" applyBorder="1" applyAlignment="1">
      <alignment horizontal="left" vertical="top" wrapText="1"/>
    </xf>
    <xf numFmtId="0" fontId="23" fillId="11" borderId="18" xfId="0" applyFont="1" applyFill="1" applyBorder="1" applyAlignment="1">
      <alignment vertical="top" wrapText="1"/>
    </xf>
    <xf numFmtId="14" fontId="23" fillId="11" borderId="18" xfId="0" applyNumberFormat="1" applyFont="1" applyFill="1" applyBorder="1" applyAlignment="1" applyProtection="1">
      <alignment horizontal="left" vertical="top" wrapText="1"/>
      <protection locked="0"/>
    </xf>
    <xf numFmtId="0" fontId="61" fillId="0" borderId="1" xfId="101" applyBorder="1"/>
    <xf numFmtId="0" fontId="74" fillId="0" borderId="1" xfId="0" applyFont="1" applyBorder="1" applyAlignment="1">
      <alignment wrapText="1"/>
    </xf>
    <xf numFmtId="0" fontId="48" fillId="0" borderId="1" xfId="0" applyFont="1" applyFill="1" applyBorder="1" applyAlignment="1">
      <alignment horizontal="left" wrapText="1"/>
    </xf>
    <xf numFmtId="0" fontId="74" fillId="0" borderId="1" xfId="0" applyFont="1" applyFill="1" applyBorder="1" applyAlignment="1">
      <alignment wrapText="1"/>
    </xf>
    <xf numFmtId="0" fontId="23" fillId="0" borderId="1" xfId="13" applyFont="1" applyFill="1" applyBorder="1" applyAlignment="1" applyProtection="1">
      <alignment horizontal="left" vertical="top" wrapText="1"/>
      <protection locked="0"/>
    </xf>
    <xf numFmtId="0" fontId="0" fillId="0" borderId="0" xfId="0" applyBorder="1"/>
    <xf numFmtId="0" fontId="0" fillId="0" borderId="1" xfId="0" applyBorder="1"/>
    <xf numFmtId="0" fontId="50" fillId="20" borderId="46" xfId="103" applyFont="1" applyFill="1" applyBorder="1" applyAlignment="1">
      <alignment horizontal="center" vertical="center"/>
    </xf>
    <xf numFmtId="0" fontId="60" fillId="0" borderId="36" xfId="103" applyFont="1" applyBorder="1" applyAlignment="1">
      <alignment horizontal="center" vertical="center"/>
    </xf>
    <xf numFmtId="16" fontId="0" fillId="0" borderId="1" xfId="0" applyNumberFormat="1" applyBorder="1"/>
    <xf numFmtId="16" fontId="23" fillId="0" borderId="1" xfId="13" applyNumberFormat="1" applyFont="1" applyFill="1" applyBorder="1" applyAlignment="1" applyProtection="1">
      <alignment horizontal="left" vertical="top" wrapText="1"/>
      <protection locked="0"/>
    </xf>
    <xf numFmtId="0" fontId="61" fillId="0" borderId="1" xfId="101" applyBorder="1" applyAlignment="1">
      <alignment vertical="center"/>
    </xf>
    <xf numFmtId="0" fontId="23" fillId="0" borderId="1" xfId="0" applyFont="1" applyBorder="1" applyAlignment="1">
      <alignment vertical="center"/>
    </xf>
    <xf numFmtId="0" fontId="76" fillId="0" borderId="1" xfId="0" applyFont="1" applyBorder="1" applyAlignment="1">
      <alignment vertical="center" wrapText="1"/>
    </xf>
    <xf numFmtId="0" fontId="60" fillId="0" borderId="1" xfId="0" applyFont="1" applyBorder="1" applyAlignment="1">
      <alignment vertical="center" wrapText="1"/>
    </xf>
    <xf numFmtId="0" fontId="76" fillId="0" borderId="1" xfId="0" applyFont="1" applyBorder="1" applyAlignment="1">
      <alignment horizontal="center" vertical="center"/>
    </xf>
    <xf numFmtId="16" fontId="76" fillId="0" borderId="1" xfId="0" applyNumberFormat="1" applyFont="1" applyBorder="1" applyAlignment="1">
      <alignment horizontal="center" vertical="center"/>
    </xf>
    <xf numFmtId="0" fontId="77" fillId="0" borderId="1" xfId="0" applyFont="1" applyBorder="1" applyAlignment="1">
      <alignment horizontal="center" vertical="center"/>
    </xf>
    <xf numFmtId="0" fontId="25" fillId="0" borderId="1" xfId="0" applyFont="1" applyFill="1" applyBorder="1" applyAlignment="1" applyProtection="1">
      <alignment horizontal="left" vertical="top" wrapText="1"/>
      <protection locked="0"/>
    </xf>
    <xf numFmtId="0" fontId="28" fillId="2" borderId="18" xfId="0" applyFont="1" applyFill="1" applyBorder="1" applyAlignment="1" applyProtection="1">
      <alignment horizontal="center" vertical="center" wrapText="1"/>
    </xf>
    <xf numFmtId="0" fontId="28" fillId="2" borderId="39" xfId="0" applyFont="1" applyFill="1" applyBorder="1" applyAlignment="1" applyProtection="1">
      <alignment horizontal="center" vertical="center"/>
    </xf>
    <xf numFmtId="14" fontId="19" fillId="0" borderId="1" xfId="0" applyNumberFormat="1" applyFont="1" applyFill="1" applyBorder="1" applyAlignment="1" applyProtection="1">
      <alignment horizontal="left" vertical="top" wrapText="1"/>
      <protection locked="0"/>
    </xf>
    <xf numFmtId="0" fontId="63" fillId="0" borderId="1" xfId="13" applyFont="1" applyBorder="1" applyAlignment="1" applyProtection="1">
      <alignment horizontal="center" vertical="top"/>
      <protection locked="0"/>
    </xf>
    <xf numFmtId="0" fontId="63" fillId="0" borderId="1" xfId="13" applyFont="1" applyFill="1" applyBorder="1" applyAlignment="1" applyProtection="1">
      <alignment horizontal="left" vertical="top" wrapText="1"/>
      <protection locked="0"/>
    </xf>
    <xf numFmtId="0" fontId="64" fillId="0" borderId="1" xfId="13" applyFont="1" applyFill="1" applyBorder="1" applyAlignment="1" applyProtection="1">
      <alignment vertical="top" wrapText="1"/>
      <protection locked="0"/>
    </xf>
    <xf numFmtId="0" fontId="64" fillId="0" borderId="1" xfId="13" applyNumberFormat="1" applyFont="1" applyFill="1" applyBorder="1" applyAlignment="1">
      <alignment vertical="top" wrapText="1"/>
    </xf>
    <xf numFmtId="0" fontId="63" fillId="0" borderId="1" xfId="13" applyFont="1" applyFill="1" applyBorder="1" applyAlignment="1" applyProtection="1">
      <alignment horizontal="center" vertical="top" wrapText="1"/>
      <protection locked="0"/>
    </xf>
    <xf numFmtId="0" fontId="63" fillId="0" borderId="1" xfId="13" applyFont="1" applyFill="1" applyBorder="1" applyAlignment="1">
      <alignment horizontal="center" vertical="top"/>
    </xf>
    <xf numFmtId="0" fontId="64" fillId="0" borderId="1" xfId="13" applyFont="1" applyFill="1" applyBorder="1" applyAlignment="1">
      <alignment vertical="top" wrapText="1"/>
    </xf>
    <xf numFmtId="0" fontId="63" fillId="11" borderId="1" xfId="13" applyFont="1" applyFill="1" applyBorder="1" applyAlignment="1" applyProtection="1">
      <alignment vertical="top" wrapText="1"/>
      <protection locked="0"/>
    </xf>
    <xf numFmtId="49" fontId="64" fillId="0" borderId="1" xfId="13" applyNumberFormat="1" applyFont="1" applyFill="1" applyBorder="1" applyAlignment="1">
      <alignment horizontal="left" vertical="top" wrapText="1"/>
    </xf>
    <xf numFmtId="0" fontId="64" fillId="0" borderId="1" xfId="13" applyFont="1" applyFill="1" applyBorder="1" applyAlignment="1" applyProtection="1">
      <alignment horizontal="center" vertical="top" wrapText="1"/>
      <protection locked="0"/>
    </xf>
    <xf numFmtId="0" fontId="63" fillId="0" borderId="1" xfId="13" applyFont="1" applyFill="1" applyBorder="1" applyAlignment="1" applyProtection="1">
      <alignment horizontal="center" vertical="top"/>
      <protection locked="0"/>
    </xf>
    <xf numFmtId="0" fontId="63" fillId="0" borderId="1" xfId="13" applyFont="1" applyBorder="1" applyAlignment="1" applyProtection="1">
      <alignment horizontal="left" vertical="top" wrapText="1"/>
      <protection locked="0"/>
    </xf>
    <xf numFmtId="0" fontId="64" fillId="0" borderId="1" xfId="13" applyFont="1" applyFill="1" applyBorder="1" applyAlignment="1" applyProtection="1">
      <alignment horizontal="center" vertical="top"/>
      <protection locked="0"/>
    </xf>
    <xf numFmtId="0" fontId="63" fillId="0" borderId="1" xfId="13" applyFont="1" applyFill="1" applyBorder="1" applyAlignment="1">
      <alignment vertical="top" wrapText="1"/>
    </xf>
    <xf numFmtId="0" fontId="64" fillId="0" borderId="1" xfId="0" applyFont="1" applyBorder="1" applyAlignment="1">
      <alignment vertical="top"/>
    </xf>
    <xf numFmtId="0" fontId="64" fillId="0" borderId="1" xfId="0" applyFont="1" applyBorder="1" applyAlignment="1">
      <alignment vertical="top" wrapText="1"/>
    </xf>
    <xf numFmtId="0" fontId="64" fillId="0" borderId="1" xfId="0" applyFont="1" applyFill="1" applyBorder="1" applyAlignment="1">
      <alignment vertical="top" wrapText="1"/>
    </xf>
    <xf numFmtId="0" fontId="63" fillId="0" borderId="1" xfId="0" applyFont="1" applyFill="1" applyBorder="1" applyAlignment="1" applyProtection="1">
      <alignment horizontal="center" vertical="top"/>
      <protection locked="0"/>
    </xf>
    <xf numFmtId="0" fontId="63" fillId="11" borderId="1" xfId="0" applyFont="1" applyFill="1" applyBorder="1" applyAlignment="1" applyProtection="1">
      <alignment vertical="top" wrapText="1"/>
      <protection locked="0"/>
    </xf>
    <xf numFmtId="0" fontId="63" fillId="0" borderId="1" xfId="13" applyFont="1" applyFill="1" applyBorder="1" applyAlignment="1" applyProtection="1">
      <alignment vertical="top" wrapText="1"/>
      <protection locked="0"/>
    </xf>
    <xf numFmtId="0" fontId="63" fillId="0" borderId="1" xfId="13" applyNumberFormat="1" applyFont="1" applyFill="1" applyBorder="1" applyAlignment="1">
      <alignment horizontal="left" vertical="top" wrapText="1"/>
    </xf>
    <xf numFmtId="0" fontId="63" fillId="0" borderId="1" xfId="13" applyFont="1" applyFill="1" applyBorder="1" applyAlignment="1">
      <alignment vertical="top"/>
    </xf>
    <xf numFmtId="49" fontId="63" fillId="0" borderId="1" xfId="13" applyNumberFormat="1" applyFont="1" applyFill="1" applyBorder="1" applyAlignment="1" applyProtection="1">
      <alignment horizontal="left" vertical="top" wrapText="1"/>
      <protection locked="0"/>
    </xf>
    <xf numFmtId="0" fontId="63" fillId="0" borderId="1" xfId="13" applyFont="1" applyFill="1" applyBorder="1" applyAlignment="1">
      <alignment horizontal="left" vertical="top" wrapText="1"/>
    </xf>
    <xf numFmtId="0" fontId="63" fillId="0" borderId="1" xfId="13" applyFont="1" applyFill="1" applyBorder="1" applyAlignment="1" applyProtection="1">
      <alignment horizontal="left" vertical="top"/>
      <protection locked="0"/>
    </xf>
    <xf numFmtId="0" fontId="43" fillId="2" borderId="18" xfId="0" applyFont="1" applyFill="1" applyBorder="1" applyAlignment="1" applyProtection="1">
      <alignment horizontal="center" vertical="center" wrapText="1"/>
    </xf>
    <xf numFmtId="0" fontId="43" fillId="2" borderId="18" xfId="0" applyFont="1" applyFill="1" applyBorder="1" applyAlignment="1" applyProtection="1">
      <alignment horizontal="center" wrapText="1"/>
    </xf>
    <xf numFmtId="0" fontId="43" fillId="2" borderId="15" xfId="0" applyFont="1" applyFill="1" applyBorder="1" applyAlignment="1" applyProtection="1">
      <alignment horizontal="center" vertical="center" wrapText="1"/>
    </xf>
    <xf numFmtId="0" fontId="43" fillId="2" borderId="38" xfId="0" applyFont="1" applyFill="1" applyBorder="1" applyAlignment="1" applyProtection="1">
      <alignment horizontal="center" vertical="center" wrapText="1"/>
    </xf>
    <xf numFmtId="0" fontId="80" fillId="0" borderId="1" xfId="0" applyFont="1" applyBorder="1" applyAlignment="1">
      <alignment vertical="top"/>
    </xf>
    <xf numFmtId="0" fontId="28" fillId="2" borderId="15" xfId="0" applyFont="1" applyFill="1" applyBorder="1" applyAlignment="1" applyProtection="1">
      <alignment horizontal="center" vertical="center" wrapText="1"/>
    </xf>
    <xf numFmtId="0" fontId="28" fillId="2" borderId="38" xfId="0" applyFont="1" applyFill="1" applyBorder="1" applyAlignment="1" applyProtection="1">
      <alignment horizontal="center" vertical="center" wrapText="1"/>
    </xf>
    <xf numFmtId="0" fontId="28" fillId="10" borderId="18" xfId="0" applyFont="1" applyFill="1" applyBorder="1" applyAlignment="1" applyProtection="1">
      <alignment horizontal="left" vertical="top" wrapText="1"/>
    </xf>
    <xf numFmtId="0" fontId="43" fillId="9" borderId="18" xfId="0" applyFont="1" applyFill="1" applyBorder="1" applyAlignment="1" applyProtection="1">
      <alignment horizontal="left" vertical="top" wrapText="1"/>
    </xf>
    <xf numFmtId="0" fontId="28" fillId="9" borderId="18" xfId="0" applyFont="1" applyFill="1" applyBorder="1" applyAlignment="1" applyProtection="1">
      <alignment horizontal="left" vertical="top" wrapText="1"/>
    </xf>
    <xf numFmtId="49" fontId="19" fillId="0" borderId="1" xfId="0" applyNumberFormat="1" applyFont="1" applyFill="1" applyBorder="1" applyAlignment="1" applyProtection="1">
      <alignment horizontal="left" vertical="top" wrapText="1"/>
      <protection locked="0"/>
    </xf>
    <xf numFmtId="0" fontId="0" fillId="0" borderId="1" xfId="0" applyFill="1" applyBorder="1" applyAlignment="1" applyProtection="1">
      <alignment horizontal="left" vertical="top" wrapText="1"/>
      <protection locked="0"/>
    </xf>
    <xf numFmtId="0" fontId="0" fillId="0" borderId="1" xfId="0" applyFill="1" applyBorder="1" applyAlignment="1">
      <alignment horizontal="left" vertical="top" wrapText="1"/>
    </xf>
    <xf numFmtId="0" fontId="23" fillId="0" borderId="1" xfId="0" applyFont="1" applyFill="1" applyBorder="1" applyAlignment="1">
      <alignment horizontal="center" vertical="top"/>
    </xf>
    <xf numFmtId="0" fontId="30" fillId="0" borderId="1" xfId="0" applyFont="1" applyFill="1" applyBorder="1" applyAlignment="1" applyProtection="1">
      <alignment horizontal="center" vertical="top" wrapText="1"/>
      <protection locked="0"/>
    </xf>
    <xf numFmtId="14" fontId="23" fillId="11" borderId="1" xfId="6" applyNumberFormat="1" applyFont="1" applyFill="1" applyBorder="1" applyAlignment="1" applyProtection="1">
      <alignment horizontal="left" vertical="top" wrapText="1"/>
      <protection locked="0"/>
    </xf>
    <xf numFmtId="0" fontId="48" fillId="11" borderId="1" xfId="0" applyFont="1" applyFill="1" applyBorder="1" applyAlignment="1">
      <alignment vertical="top"/>
    </xf>
    <xf numFmtId="14" fontId="23" fillId="11" borderId="1" xfId="6" applyNumberFormat="1" applyFont="1" applyFill="1" applyBorder="1" applyAlignment="1">
      <alignment horizontal="left" vertical="top" wrapText="1"/>
    </xf>
    <xf numFmtId="0" fontId="49" fillId="11" borderId="1" xfId="0" applyNumberFormat="1" applyFont="1" applyFill="1" applyBorder="1" applyAlignment="1">
      <alignment vertical="top" wrapText="1"/>
    </xf>
    <xf numFmtId="0" fontId="15" fillId="11" borderId="1" xfId="0" applyFont="1" applyFill="1" applyBorder="1" applyAlignment="1">
      <alignment vertical="top" wrapText="1"/>
    </xf>
    <xf numFmtId="0" fontId="0" fillId="11" borderId="1" xfId="0" applyFill="1" applyBorder="1"/>
    <xf numFmtId="14" fontId="19" fillId="11" borderId="1" xfId="0" applyNumberFormat="1" applyFont="1" applyFill="1" applyBorder="1" applyAlignment="1" applyProtection="1">
      <alignment horizontal="left" vertical="top" wrapText="1"/>
      <protection locked="0"/>
    </xf>
    <xf numFmtId="0" fontId="23" fillId="11" borderId="1" xfId="6" applyFill="1" applyBorder="1" applyAlignment="1" applyProtection="1">
      <alignment horizontal="center"/>
      <protection locked="0"/>
    </xf>
    <xf numFmtId="0" fontId="23" fillId="11" borderId="1" xfId="13" applyFont="1" applyFill="1" applyBorder="1" applyAlignment="1" applyProtection="1">
      <alignment horizontal="center" vertical="top"/>
      <protection locked="0"/>
    </xf>
    <xf numFmtId="0" fontId="23" fillId="11" borderId="1" xfId="0" applyNumberFormat="1" applyFont="1" applyFill="1" applyBorder="1" applyAlignment="1" applyProtection="1">
      <alignment horizontal="left" vertical="top" wrapText="1"/>
      <protection locked="0"/>
    </xf>
    <xf numFmtId="0" fontId="48" fillId="11" borderId="1" xfId="0" applyFont="1" applyFill="1" applyBorder="1" applyAlignment="1" applyProtection="1">
      <alignment vertical="top" wrapText="1"/>
      <protection locked="0"/>
    </xf>
    <xf numFmtId="14" fontId="19" fillId="11" borderId="1" xfId="0" applyNumberFormat="1" applyFont="1" applyFill="1" applyBorder="1" applyAlignment="1" applyProtection="1">
      <alignment horizontal="center" vertical="top" wrapText="1"/>
      <protection locked="0"/>
    </xf>
    <xf numFmtId="0" fontId="23" fillId="11" borderId="1" xfId="0" applyFont="1" applyFill="1" applyBorder="1" applyAlignment="1">
      <alignment horizontal="center" vertical="center"/>
    </xf>
    <xf numFmtId="0" fontId="48" fillId="11" borderId="1" xfId="0" applyFont="1" applyFill="1" applyBorder="1" applyAlignment="1">
      <alignment vertical="top" wrapText="1"/>
    </xf>
    <xf numFmtId="0" fontId="19" fillId="11" borderId="1" xfId="6" applyFont="1" applyFill="1" applyBorder="1" applyAlignment="1" applyProtection="1">
      <alignment horizontal="center"/>
      <protection locked="0"/>
    </xf>
    <xf numFmtId="49" fontId="48" fillId="11" borderId="1" xfId="0" applyNumberFormat="1" applyFont="1" applyFill="1" applyBorder="1" applyAlignment="1">
      <alignment horizontal="left" vertical="top" wrapText="1"/>
    </xf>
    <xf numFmtId="0" fontId="48" fillId="11" borderId="1" xfId="13" applyNumberFormat="1" applyFont="1" applyFill="1" applyBorder="1" applyAlignment="1" applyProtection="1">
      <alignment horizontal="left" vertical="top" wrapText="1"/>
      <protection locked="0"/>
    </xf>
    <xf numFmtId="0" fontId="48" fillId="11" borderId="1" xfId="0" applyFont="1" applyFill="1" applyBorder="1" applyAlignment="1">
      <alignment horizontal="left" vertical="top" wrapText="1"/>
    </xf>
    <xf numFmtId="0" fontId="19" fillId="11" borderId="1" xfId="6" applyFont="1" applyFill="1" applyBorder="1" applyAlignment="1" applyProtection="1">
      <protection locked="0"/>
    </xf>
    <xf numFmtId="0" fontId="23" fillId="11" borderId="1" xfId="6" applyFill="1" applyBorder="1" applyAlignment="1">
      <alignment horizontal="left"/>
    </xf>
    <xf numFmtId="0" fontId="23" fillId="11" borderId="1" xfId="0" applyFont="1" applyFill="1" applyBorder="1" applyAlignment="1">
      <alignment horizontal="left" vertical="center" wrapText="1"/>
    </xf>
    <xf numFmtId="0" fontId="23" fillId="11" borderId="1" xfId="13" applyNumberFormat="1" applyFont="1" applyFill="1" applyBorder="1" applyAlignment="1">
      <alignment horizontal="left" vertical="top" wrapText="1"/>
    </xf>
    <xf numFmtId="0" fontId="23" fillId="11" borderId="1" xfId="13" applyFont="1" applyFill="1" applyBorder="1" applyAlignment="1" applyProtection="1">
      <alignment horizontal="left"/>
      <protection locked="0"/>
    </xf>
    <xf numFmtId="0" fontId="15" fillId="11" borderId="1" xfId="0" applyFont="1" applyFill="1" applyBorder="1" applyAlignment="1" applyProtection="1">
      <alignment horizontal="left" vertical="top" wrapText="1"/>
      <protection locked="0"/>
    </xf>
    <xf numFmtId="0" fontId="30" fillId="11" borderId="7" xfId="0" applyFont="1" applyFill="1" applyBorder="1" applyAlignment="1" applyProtection="1">
      <alignment horizontal="left" vertical="top" wrapText="1"/>
      <protection locked="0"/>
    </xf>
    <xf numFmtId="0" fontId="19" fillId="11" borderId="7" xfId="0" applyFont="1" applyFill="1" applyBorder="1" applyAlignment="1" applyProtection="1">
      <alignment horizontal="center" vertical="top" wrapText="1"/>
      <protection locked="0"/>
    </xf>
    <xf numFmtId="14" fontId="30" fillId="11" borderId="1" xfId="0" applyNumberFormat="1" applyFont="1" applyFill="1" applyBorder="1" applyAlignment="1" applyProtection="1">
      <alignment horizontal="center" wrapText="1"/>
      <protection locked="0"/>
    </xf>
    <xf numFmtId="0" fontId="23" fillId="11" borderId="20" xfId="0" applyFont="1" applyFill="1" applyBorder="1" applyAlignment="1">
      <alignment vertical="top"/>
    </xf>
    <xf numFmtId="0" fontId="42" fillId="11" borderId="1" xfId="0" applyNumberFormat="1" applyFont="1" applyFill="1" applyBorder="1" applyAlignment="1">
      <alignment horizontal="left" vertical="top" wrapText="1"/>
    </xf>
    <xf numFmtId="0" fontId="23" fillId="0" borderId="1" xfId="13" applyNumberFormat="1" applyFont="1" applyFill="1" applyBorder="1" applyAlignment="1" applyProtection="1">
      <alignment horizontal="left" vertical="top" wrapText="1"/>
      <protection locked="0"/>
    </xf>
    <xf numFmtId="0" fontId="23" fillId="11" borderId="1" xfId="13" applyNumberFormat="1" applyFont="1" applyFill="1" applyBorder="1" applyAlignment="1" applyProtection="1">
      <alignment horizontal="left" vertical="top" wrapText="1"/>
      <protection locked="0"/>
    </xf>
    <xf numFmtId="0" fontId="28" fillId="2" borderId="39" xfId="0" applyFont="1" applyFill="1" applyBorder="1" applyAlignment="1" applyProtection="1">
      <alignment horizontal="center" vertical="center" wrapText="1"/>
    </xf>
    <xf numFmtId="0" fontId="23" fillId="11" borderId="1" xfId="6" applyFill="1" applyBorder="1" applyAlignment="1">
      <alignment horizontal="left" vertical="top"/>
    </xf>
    <xf numFmtId="0" fontId="0" fillId="0" borderId="20" xfId="0" applyBorder="1" applyAlignment="1">
      <alignment horizontal="left" wrapText="1"/>
    </xf>
    <xf numFmtId="0" fontId="0" fillId="0" borderId="20" xfId="0" applyFill="1" applyBorder="1" applyAlignment="1">
      <alignment horizontal="left" wrapText="1"/>
    </xf>
    <xf numFmtId="0" fontId="23" fillId="0" borderId="1" xfId="488" applyFill="1" applyBorder="1" applyAlignment="1">
      <alignment horizontal="left" vertical="top"/>
    </xf>
    <xf numFmtId="0" fontId="61" fillId="0" borderId="1" xfId="101" applyFill="1" applyBorder="1" applyAlignment="1">
      <alignment horizontal="left" vertical="top"/>
    </xf>
    <xf numFmtId="49" fontId="23" fillId="0" borderId="1" xfId="13" applyNumberFormat="1" applyFont="1" applyFill="1" applyBorder="1" applyAlignment="1">
      <alignment horizontal="left" vertical="top" wrapText="1"/>
    </xf>
    <xf numFmtId="0" fontId="45" fillId="0" borderId="1" xfId="0" applyFont="1" applyFill="1" applyBorder="1" applyAlignment="1">
      <alignment horizontal="left" vertical="top" wrapText="1"/>
    </xf>
    <xf numFmtId="0" fontId="23" fillId="0" borderId="1" xfId="13" applyFill="1" applyBorder="1" applyAlignment="1" applyProtection="1">
      <alignment horizontal="left" vertical="top"/>
      <protection locked="0"/>
    </xf>
    <xf numFmtId="49" fontId="0" fillId="0" borderId="1" xfId="0" applyNumberFormat="1" applyFill="1" applyBorder="1" applyAlignment="1">
      <alignment horizontal="left" vertical="top"/>
    </xf>
    <xf numFmtId="49" fontId="0" fillId="0" borderId="1" xfId="0" applyNumberFormat="1" applyFill="1" applyBorder="1" applyAlignment="1">
      <alignment horizontal="left" vertical="top" wrapText="1"/>
    </xf>
    <xf numFmtId="14" fontId="0" fillId="0" borderId="1" xfId="0" applyNumberFormat="1" applyFill="1" applyBorder="1" applyAlignment="1">
      <alignment horizontal="left" vertical="top"/>
    </xf>
    <xf numFmtId="0" fontId="23" fillId="11" borderId="1" xfId="13" applyNumberFormat="1" applyFont="1" applyFill="1" applyBorder="1" applyAlignment="1" applyProtection="1">
      <alignment vertical="top" wrapText="1"/>
      <protection locked="0"/>
    </xf>
    <xf numFmtId="0" fontId="0" fillId="10" borderId="0" xfId="0" applyFill="1" applyBorder="1" applyProtection="1"/>
    <xf numFmtId="0" fontId="0" fillId="11" borderId="0" xfId="0" applyFill="1" applyBorder="1" applyAlignment="1">
      <alignment horizontal="left"/>
    </xf>
    <xf numFmtId="0" fontId="23" fillId="11" borderId="1" xfId="0" applyFont="1" applyFill="1" applyBorder="1" applyAlignment="1">
      <alignment horizontal="center"/>
    </xf>
    <xf numFmtId="0" fontId="43" fillId="10" borderId="18" xfId="0" applyFont="1" applyFill="1" applyBorder="1" applyAlignment="1" applyProtection="1">
      <alignment horizontal="center" vertical="center" wrapText="1"/>
    </xf>
    <xf numFmtId="0" fontId="30" fillId="10" borderId="19" xfId="0" applyFont="1" applyFill="1" applyBorder="1" applyAlignment="1" applyProtection="1"/>
    <xf numFmtId="0" fontId="23" fillId="11" borderId="18" xfId="0" applyFont="1" applyFill="1" applyBorder="1" applyAlignment="1">
      <alignment horizontal="left" vertical="top"/>
    </xf>
    <xf numFmtId="0" fontId="15" fillId="11" borderId="1" xfId="0" applyFont="1" applyFill="1" applyBorder="1" applyAlignment="1" applyProtection="1">
      <alignment vertical="top" wrapText="1"/>
      <protection locked="0"/>
    </xf>
    <xf numFmtId="0" fontId="15" fillId="11" borderId="1" xfId="0" applyFont="1" applyFill="1" applyBorder="1" applyAlignment="1">
      <alignment horizontal="left" vertical="center" wrapText="1"/>
    </xf>
    <xf numFmtId="0" fontId="25" fillId="11" borderId="0" xfId="0" applyFont="1" applyFill="1" applyBorder="1" applyAlignment="1" applyProtection="1">
      <protection locked="0"/>
    </xf>
    <xf numFmtId="0" fontId="0" fillId="11" borderId="7" xfId="0" applyFill="1" applyBorder="1" applyAlignment="1">
      <alignment vertical="top"/>
    </xf>
    <xf numFmtId="0" fontId="23" fillId="11" borderId="1" xfId="13" applyFont="1" applyFill="1" applyBorder="1" applyAlignment="1" applyProtection="1">
      <alignment vertical="top"/>
      <protection locked="0"/>
    </xf>
    <xf numFmtId="0" fontId="64" fillId="11" borderId="1" xfId="13" applyFont="1" applyFill="1" applyBorder="1" applyAlignment="1" applyProtection="1">
      <alignment vertical="top" wrapText="1"/>
      <protection locked="0"/>
    </xf>
    <xf numFmtId="0" fontId="15" fillId="11" borderId="1" xfId="0" applyNumberFormat="1" applyFont="1" applyFill="1" applyBorder="1" applyAlignment="1">
      <alignment horizontal="left" vertical="top" wrapText="1"/>
    </xf>
    <xf numFmtId="0" fontId="23" fillId="11" borderId="0" xfId="0" applyFont="1" applyFill="1" applyBorder="1" applyAlignment="1">
      <alignment horizontal="left" vertical="top"/>
    </xf>
    <xf numFmtId="0" fontId="15" fillId="11" borderId="1" xfId="0" applyNumberFormat="1" applyFont="1" applyFill="1" applyBorder="1" applyAlignment="1">
      <alignment vertical="top" wrapText="1"/>
    </xf>
    <xf numFmtId="0" fontId="23" fillId="11" borderId="15" xfId="0" applyFont="1" applyFill="1" applyBorder="1"/>
    <xf numFmtId="0" fontId="23" fillId="11" borderId="1" xfId="0" applyFont="1" applyFill="1" applyBorder="1"/>
    <xf numFmtId="14" fontId="23" fillId="11" borderId="1" xfId="0" applyNumberFormat="1" applyFont="1" applyFill="1" applyBorder="1" applyAlignment="1">
      <alignment horizontal="left" vertical="top" wrapText="1"/>
    </xf>
    <xf numFmtId="0" fontId="30" fillId="11" borderId="1" xfId="6" applyFont="1" applyFill="1" applyBorder="1" applyAlignment="1" applyProtection="1">
      <alignment horizontal="left" vertical="top" wrapText="1"/>
      <protection locked="0"/>
    </xf>
    <xf numFmtId="0" fontId="0" fillId="11" borderId="0" xfId="0" applyFill="1"/>
    <xf numFmtId="0" fontId="23" fillId="11" borderId="1" xfId="6" applyFont="1" applyFill="1" applyBorder="1" applyAlignment="1" applyProtection="1">
      <alignment horizontal="left" vertical="top" wrapText="1"/>
      <protection locked="0"/>
    </xf>
    <xf numFmtId="0" fontId="23" fillId="11" borderId="1" xfId="13" applyNumberFormat="1" applyFont="1" applyFill="1" applyBorder="1" applyAlignment="1">
      <alignment vertical="top" wrapText="1"/>
    </xf>
    <xf numFmtId="0" fontId="23" fillId="11" borderId="0" xfId="0" applyFont="1" applyFill="1" applyBorder="1" applyAlignment="1" applyProtection="1">
      <alignment horizontal="left" vertical="top"/>
      <protection locked="0"/>
    </xf>
    <xf numFmtId="0" fontId="30" fillId="10" borderId="21" xfId="0" applyFont="1" applyFill="1" applyBorder="1" applyAlignment="1" applyProtection="1">
      <alignment horizontal="center"/>
    </xf>
    <xf numFmtId="0" fontId="23" fillId="11" borderId="1" xfId="0" applyFont="1" applyFill="1" applyBorder="1" applyAlignment="1">
      <alignment horizontal="left" vertical="top"/>
    </xf>
    <xf numFmtId="0" fontId="15" fillId="11" borderId="1" xfId="336" applyFont="1" applyFill="1" applyBorder="1" applyAlignment="1">
      <alignment horizontal="left" vertical="top" wrapText="1"/>
    </xf>
    <xf numFmtId="49" fontId="23" fillId="11" borderId="1" xfId="0" applyNumberFormat="1" applyFont="1" applyFill="1" applyBorder="1" applyAlignment="1">
      <alignment horizontal="left" vertical="top" wrapText="1"/>
    </xf>
    <xf numFmtId="0" fontId="0" fillId="11" borderId="0" xfId="0" applyFill="1" applyBorder="1" applyAlignment="1" applyProtection="1">
      <alignment horizontal="center"/>
      <protection locked="0"/>
    </xf>
    <xf numFmtId="0" fontId="29" fillId="10" borderId="19" xfId="0" applyFont="1" applyFill="1" applyBorder="1" applyAlignment="1" applyProtection="1">
      <alignment horizontal="center"/>
    </xf>
    <xf numFmtId="0" fontId="30" fillId="10" borderId="18" xfId="0" applyFont="1" applyFill="1" applyBorder="1" applyAlignment="1" applyProtection="1">
      <alignment horizontal="center"/>
    </xf>
    <xf numFmtId="0" fontId="30" fillId="10" borderId="39" xfId="0" applyFont="1" applyFill="1" applyBorder="1" applyAlignment="1" applyProtection="1">
      <alignment horizontal="left"/>
    </xf>
    <xf numFmtId="0" fontId="15" fillId="11" borderId="1" xfId="0" applyFont="1" applyFill="1" applyBorder="1" applyAlignment="1">
      <alignment wrapText="1"/>
    </xf>
    <xf numFmtId="0" fontId="23" fillId="11" borderId="1" xfId="0" applyFont="1" applyFill="1" applyBorder="1" applyAlignment="1" applyProtection="1">
      <alignment horizontal="left" wrapText="1"/>
      <protection locked="0"/>
    </xf>
    <xf numFmtId="14" fontId="23" fillId="11" borderId="1" xfId="13" applyNumberFormat="1" applyFont="1" applyFill="1" applyBorder="1" applyAlignment="1" applyProtection="1">
      <alignment vertical="top" wrapText="1"/>
      <protection locked="0"/>
    </xf>
    <xf numFmtId="0" fontId="30" fillId="10" borderId="21" xfId="0" applyFont="1" applyFill="1" applyBorder="1" applyAlignment="1" applyProtection="1">
      <alignment horizontal="left"/>
    </xf>
    <xf numFmtId="0" fontId="23" fillId="11" borderId="7" xfId="0" applyFont="1" applyFill="1" applyBorder="1" applyAlignment="1" applyProtection="1">
      <alignment horizontal="left" vertical="top" wrapText="1"/>
      <protection locked="0"/>
    </xf>
    <xf numFmtId="0" fontId="15" fillId="11" borderId="1" xfId="336" applyFont="1" applyFill="1" applyBorder="1" applyAlignment="1">
      <alignment horizontal="center" vertical="center" wrapText="1"/>
    </xf>
    <xf numFmtId="0" fontId="23" fillId="11" borderId="1" xfId="0" applyFont="1" applyFill="1" applyBorder="1" applyAlignment="1" applyProtection="1">
      <alignment horizontal="center" wrapText="1"/>
      <protection locked="0"/>
    </xf>
    <xf numFmtId="0" fontId="23" fillId="11" borderId="5" xfId="1105" applyFont="1" applyFill="1" applyBorder="1" applyAlignment="1">
      <alignment horizontal="center" vertical="center" wrapText="1"/>
    </xf>
    <xf numFmtId="0" fontId="30" fillId="11" borderId="20" xfId="0" applyFont="1" applyFill="1" applyBorder="1" applyAlignment="1">
      <alignment horizontal="left"/>
    </xf>
    <xf numFmtId="0" fontId="43" fillId="10" borderId="5" xfId="0" applyFont="1" applyFill="1" applyBorder="1" applyAlignment="1" applyProtection="1">
      <alignment horizontal="center" wrapText="1"/>
    </xf>
    <xf numFmtId="0" fontId="43" fillId="10" borderId="16" xfId="0" applyFont="1" applyFill="1" applyBorder="1" applyAlignment="1" applyProtection="1">
      <alignment horizontal="center" vertical="center" wrapText="1"/>
    </xf>
    <xf numFmtId="0" fontId="23" fillId="11" borderId="1" xfId="0" applyFont="1" applyFill="1" applyBorder="1" applyAlignment="1">
      <alignment vertical="top"/>
    </xf>
    <xf numFmtId="0" fontId="23" fillId="11" borderId="1" xfId="0" applyFont="1" applyFill="1" applyBorder="1" applyAlignment="1">
      <alignment wrapText="1"/>
    </xf>
    <xf numFmtId="0" fontId="19" fillId="11" borderId="0" xfId="0" applyFont="1" applyFill="1" applyBorder="1" applyAlignment="1" applyProtection="1">
      <alignment horizontal="center"/>
      <protection locked="0"/>
    </xf>
    <xf numFmtId="0" fontId="23" fillId="11" borderId="15" xfId="0" applyFont="1" applyFill="1" applyBorder="1" applyAlignment="1" applyProtection="1">
      <alignment horizontal="left" vertical="top" wrapText="1"/>
      <protection locked="0"/>
    </xf>
    <xf numFmtId="49" fontId="23" fillId="11" borderId="1" xfId="0" applyNumberFormat="1" applyFont="1" applyFill="1" applyBorder="1" applyAlignment="1" applyProtection="1">
      <alignment horizontal="left" wrapText="1"/>
      <protection locked="0"/>
    </xf>
    <xf numFmtId="0" fontId="0" fillId="11" borderId="0" xfId="0" applyFill="1" applyBorder="1" applyAlignment="1" applyProtection="1">
      <alignment horizontal="left"/>
      <protection locked="0"/>
    </xf>
    <xf numFmtId="0" fontId="43" fillId="10" borderId="28" xfId="0" applyFont="1" applyFill="1" applyBorder="1" applyAlignment="1" applyProtection="1">
      <alignment horizontal="center" vertical="center"/>
    </xf>
    <xf numFmtId="49" fontId="15" fillId="11" borderId="1" xfId="0" applyNumberFormat="1" applyFont="1" applyFill="1" applyBorder="1" applyAlignment="1">
      <alignment horizontal="left" vertical="top" wrapText="1"/>
    </xf>
    <xf numFmtId="0" fontId="0" fillId="11" borderId="0" xfId="0" applyFill="1" applyBorder="1" applyProtection="1"/>
    <xf numFmtId="0" fontId="15" fillId="11" borderId="1" xfId="0" applyNumberFormat="1" applyFont="1" applyFill="1" applyBorder="1" applyAlignment="1">
      <alignment horizontal="center" vertical="top" wrapText="1"/>
    </xf>
    <xf numFmtId="0" fontId="0" fillId="11" borderId="0" xfId="0" applyFill="1" applyBorder="1"/>
    <xf numFmtId="0" fontId="23" fillId="11" borderId="1" xfId="1024" applyFont="1" applyFill="1" applyBorder="1" applyAlignment="1">
      <alignment vertical="top" wrapText="1"/>
    </xf>
    <xf numFmtId="0" fontId="25" fillId="11" borderId="0" xfId="0" applyFont="1" applyFill="1" applyBorder="1" applyAlignment="1" applyProtection="1">
      <alignment horizontal="left" wrapText="1"/>
      <protection locked="0"/>
    </xf>
    <xf numFmtId="0" fontId="30" fillId="10" borderId="19" xfId="0" applyFont="1" applyFill="1" applyBorder="1" applyAlignment="1" applyProtection="1">
      <alignment horizontal="center"/>
    </xf>
    <xf numFmtId="14" fontId="19" fillId="11" borderId="1" xfId="0" applyNumberFormat="1" applyFont="1" applyFill="1" applyBorder="1" applyAlignment="1" applyProtection="1">
      <alignment horizontal="center" wrapText="1"/>
      <protection locked="0"/>
    </xf>
    <xf numFmtId="0" fontId="15" fillId="11" borderId="18" xfId="336" applyFont="1" applyFill="1" applyBorder="1" applyAlignment="1">
      <alignment horizontal="left" vertical="top" wrapText="1"/>
    </xf>
    <xf numFmtId="0" fontId="23" fillId="11" borderId="1" xfId="1105" applyFont="1" applyFill="1" applyBorder="1" applyAlignment="1">
      <alignment horizontal="center" vertical="center" wrapText="1"/>
    </xf>
    <xf numFmtId="0" fontId="29" fillId="10" borderId="20" xfId="0" applyFont="1" applyFill="1" applyBorder="1" applyAlignment="1" applyProtection="1">
      <alignment horizontal="left"/>
    </xf>
    <xf numFmtId="0" fontId="23" fillId="11" borderId="0" xfId="0" applyFont="1" applyFill="1" applyBorder="1" applyAlignment="1">
      <alignment vertical="top"/>
    </xf>
    <xf numFmtId="0" fontId="23" fillId="11" borderId="18" xfId="0" applyFont="1" applyFill="1" applyBorder="1"/>
    <xf numFmtId="49" fontId="63" fillId="11" borderId="1" xfId="13" applyNumberFormat="1" applyFont="1" applyFill="1" applyBorder="1" applyAlignment="1" applyProtection="1">
      <alignment horizontal="left" vertical="top" wrapText="1"/>
      <protection locked="0"/>
    </xf>
    <xf numFmtId="0" fontId="23" fillId="11" borderId="20" xfId="0" applyFont="1" applyFill="1" applyBorder="1" applyAlignment="1">
      <alignment horizontal="left"/>
    </xf>
    <xf numFmtId="0" fontId="19" fillId="11" borderId="15" xfId="0" applyFont="1" applyFill="1" applyBorder="1" applyAlignment="1" applyProtection="1">
      <alignment horizontal="center" vertical="top" wrapText="1"/>
      <protection locked="0"/>
    </xf>
    <xf numFmtId="0" fontId="15" fillId="11" borderId="1" xfId="0" applyFont="1" applyFill="1" applyBorder="1"/>
    <xf numFmtId="0" fontId="30" fillId="10" borderId="19" xfId="0" applyFont="1" applyFill="1" applyBorder="1" applyAlignment="1" applyProtection="1">
      <alignment horizontal="left"/>
    </xf>
    <xf numFmtId="0" fontId="43" fillId="10" borderId="22" xfId="0" applyFont="1" applyFill="1" applyBorder="1" applyAlignment="1" applyProtection="1">
      <alignment horizontal="center" vertical="center" wrapText="1"/>
    </xf>
    <xf numFmtId="49" fontId="23" fillId="11" borderId="18" xfId="0" applyNumberFormat="1" applyFont="1" applyFill="1" applyBorder="1" applyAlignment="1">
      <alignment horizontal="left" vertical="top" wrapText="1"/>
    </xf>
    <xf numFmtId="0" fontId="23" fillId="11" borderId="7" xfId="0" applyFont="1" applyFill="1" applyBorder="1" applyAlignment="1" applyProtection="1">
      <alignment horizontal="center" wrapText="1"/>
      <protection locked="0"/>
    </xf>
    <xf numFmtId="0" fontId="0" fillId="11" borderId="0" xfId="0" applyFill="1" applyBorder="1" applyAlignment="1" applyProtection="1">
      <alignment horizontal="center" vertical="top"/>
      <protection locked="0"/>
    </xf>
    <xf numFmtId="0" fontId="63" fillId="11" borderId="1" xfId="13" applyFont="1" applyFill="1" applyBorder="1" applyAlignment="1" applyProtection="1">
      <alignment horizontal="left" vertical="top" wrapText="1"/>
      <protection locked="0"/>
    </xf>
    <xf numFmtId="14" fontId="19" fillId="11" borderId="18" xfId="0" applyNumberFormat="1" applyFont="1" applyFill="1" applyBorder="1" applyAlignment="1" applyProtection="1">
      <alignment horizontal="center" wrapText="1"/>
      <protection locked="0"/>
    </xf>
    <xf numFmtId="0" fontId="43" fillId="10" borderId="5" xfId="0" applyFont="1" applyFill="1" applyBorder="1" applyAlignment="1" applyProtection="1">
      <alignment horizontal="center" vertical="center" wrapText="1"/>
    </xf>
    <xf numFmtId="0" fontId="18" fillId="10" borderId="15" xfId="6" applyFont="1" applyFill="1" applyBorder="1" applyAlignment="1" applyProtection="1">
      <alignment horizontal="center" vertical="center" wrapText="1"/>
    </xf>
    <xf numFmtId="14" fontId="30" fillId="11" borderId="1" xfId="6" applyNumberFormat="1" applyFont="1" applyFill="1" applyBorder="1" applyAlignment="1" applyProtection="1">
      <alignment horizontal="left" vertical="top" wrapText="1"/>
      <protection locked="0"/>
    </xf>
    <xf numFmtId="49" fontId="23" fillId="11" borderId="19" xfId="0" applyNumberFormat="1" applyFont="1" applyFill="1" applyBorder="1" applyAlignment="1" applyProtection="1">
      <alignment horizontal="left" wrapText="1"/>
      <protection locked="0"/>
    </xf>
    <xf numFmtId="0" fontId="23" fillId="11" borderId="15" xfId="0" applyFont="1" applyFill="1" applyBorder="1" applyAlignment="1" applyProtection="1">
      <alignment vertical="top" wrapText="1"/>
      <protection locked="0"/>
    </xf>
    <xf numFmtId="0" fontId="29" fillId="10" borderId="19" xfId="0" applyFont="1" applyFill="1" applyBorder="1" applyAlignment="1" applyProtection="1">
      <alignment horizontal="left" vertical="top"/>
    </xf>
    <xf numFmtId="0" fontId="15" fillId="11" borderId="1" xfId="0" applyNumberFormat="1" applyFont="1" applyFill="1" applyBorder="1" applyAlignment="1">
      <alignment horizontal="center" wrapText="1"/>
    </xf>
    <xf numFmtId="0" fontId="19" fillId="11" borderId="7" xfId="6" applyFont="1" applyFill="1" applyBorder="1" applyAlignment="1" applyProtection="1">
      <alignment horizontal="center" vertical="top" wrapText="1"/>
      <protection locked="0"/>
    </xf>
    <xf numFmtId="0" fontId="0" fillId="11" borderId="18" xfId="0" applyFill="1" applyBorder="1"/>
    <xf numFmtId="0" fontId="63" fillId="11" borderId="1" xfId="13" applyFont="1" applyFill="1" applyBorder="1" applyAlignment="1">
      <alignment vertical="top" wrapText="1"/>
    </xf>
    <xf numFmtId="0" fontId="23" fillId="11" borderId="7" xfId="1105" applyFont="1" applyFill="1" applyBorder="1" applyAlignment="1">
      <alignment horizontal="center" vertical="center" wrapText="1"/>
    </xf>
    <xf numFmtId="0" fontId="50" fillId="20" borderId="23" xfId="103" applyFont="1" applyFill="1" applyBorder="1" applyAlignment="1">
      <alignment horizontal="center" vertical="center"/>
    </xf>
    <xf numFmtId="0" fontId="81" fillId="0" borderId="0" xfId="103" applyFont="1"/>
    <xf numFmtId="14" fontId="0" fillId="0" borderId="1" xfId="0" applyNumberFormat="1" applyBorder="1"/>
    <xf numFmtId="0" fontId="61" fillId="0" borderId="0" xfId="101"/>
    <xf numFmtId="0" fontId="82" fillId="0" borderId="1" xfId="1337" applyFont="1" applyFill="1" applyBorder="1" applyAlignment="1">
      <alignment horizontal="left" vertical="top"/>
    </xf>
    <xf numFmtId="0" fontId="82" fillId="0" borderId="1" xfId="1337" applyFont="1" applyFill="1" applyBorder="1" applyAlignment="1" applyProtection="1">
      <alignment horizontal="left" vertical="top" wrapText="1"/>
      <protection locked="0"/>
    </xf>
    <xf numFmtId="0" fontId="82" fillId="0" borderId="1" xfId="488" applyFont="1" applyFill="1" applyBorder="1" applyAlignment="1">
      <alignment horizontal="left" vertical="top"/>
    </xf>
    <xf numFmtId="0" fontId="0" fillId="0" borderId="1" xfId="0" applyFont="1" applyBorder="1" applyAlignment="1">
      <alignment horizontal="left" vertical="top"/>
    </xf>
    <xf numFmtId="0" fontId="82" fillId="0" borderId="1" xfId="1337" applyFont="1" applyFill="1" applyBorder="1" applyAlignment="1">
      <alignment horizontal="left" vertical="top" wrapText="1"/>
    </xf>
    <xf numFmtId="0" fontId="0" fillId="0" borderId="1" xfId="0" applyFont="1" applyBorder="1" applyAlignment="1">
      <alignment horizontal="left" vertical="top" wrapText="1"/>
    </xf>
    <xf numFmtId="14" fontId="0" fillId="0" borderId="1" xfId="0" applyNumberFormat="1" applyFont="1" applyBorder="1" applyAlignment="1">
      <alignment horizontal="left" vertical="top"/>
    </xf>
    <xf numFmtId="0" fontId="15" fillId="11" borderId="1" xfId="182" applyFont="1" applyFill="1" applyBorder="1" applyAlignment="1">
      <alignment horizontal="left" vertical="top" wrapText="1"/>
    </xf>
    <xf numFmtId="0" fontId="81" fillId="0" borderId="0" xfId="0" applyFont="1"/>
    <xf numFmtId="0" fontId="0" fillId="0" borderId="0" xfId="0" applyAlignment="1">
      <alignment vertical="center"/>
    </xf>
    <xf numFmtId="0" fontId="0" fillId="0" borderId="1" xfId="0" applyBorder="1" applyAlignment="1">
      <alignment vertical="center"/>
    </xf>
    <xf numFmtId="0" fontId="80" fillId="23" borderId="1" xfId="0" applyFont="1" applyFill="1" applyBorder="1" applyAlignment="1">
      <alignment horizontal="center" vertical="center"/>
    </xf>
    <xf numFmtId="0" fontId="80" fillId="0" borderId="1" xfId="0" applyFont="1" applyBorder="1" applyAlignment="1">
      <alignment horizontal="center" vertical="center"/>
    </xf>
    <xf numFmtId="0" fontId="80" fillId="23" borderId="1" xfId="0" applyFont="1" applyFill="1" applyBorder="1" applyAlignment="1">
      <alignment vertical="center"/>
    </xf>
    <xf numFmtId="0" fontId="80" fillId="0" borderId="1" xfId="0" applyFont="1" applyBorder="1" applyAlignment="1">
      <alignment vertical="center"/>
    </xf>
    <xf numFmtId="0" fontId="0" fillId="0" borderId="21" xfId="0" applyBorder="1"/>
    <xf numFmtId="0" fontId="15" fillId="0" borderId="1" xfId="0" applyFont="1" applyFill="1" applyBorder="1" applyAlignment="1">
      <alignment horizontal="center" vertical="center" wrapText="1"/>
    </xf>
    <xf numFmtId="0" fontId="15" fillId="0" borderId="1" xfId="0" applyNumberFormat="1" applyFont="1" applyFill="1" applyBorder="1" applyAlignment="1">
      <alignment vertical="top" wrapText="1"/>
    </xf>
    <xf numFmtId="0" fontId="23" fillId="0" borderId="1" xfId="0" applyFont="1" applyFill="1" applyBorder="1" applyAlignment="1" applyProtection="1">
      <alignment horizontal="center" vertical="top" wrapText="1"/>
      <protection locked="0"/>
    </xf>
    <xf numFmtId="0" fontId="0" fillId="0" borderId="1" xfId="0" applyFill="1" applyBorder="1" applyAlignment="1" applyProtection="1">
      <alignment horizontal="left"/>
      <protection locked="0"/>
    </xf>
    <xf numFmtId="0" fontId="41" fillId="0" borderId="1" xfId="0" applyFont="1" applyFill="1" applyBorder="1" applyAlignment="1">
      <alignment vertical="top" wrapText="1"/>
    </xf>
    <xf numFmtId="14" fontId="23" fillId="0" borderId="1" xfId="0" applyNumberFormat="1" applyFont="1" applyFill="1" applyBorder="1" applyAlignment="1" applyProtection="1">
      <alignment vertical="top" wrapText="1"/>
      <protection locked="0"/>
    </xf>
    <xf numFmtId="49" fontId="23" fillId="0" borderId="1" xfId="0" applyNumberFormat="1" applyFont="1" applyFill="1" applyBorder="1" applyAlignment="1">
      <alignment horizontal="center" vertical="top" wrapText="1"/>
    </xf>
    <xf numFmtId="0" fontId="23" fillId="0" borderId="1" xfId="0" applyFont="1" applyFill="1" applyBorder="1" applyAlignment="1">
      <alignment horizontal="center" vertical="center"/>
    </xf>
    <xf numFmtId="0" fontId="23" fillId="0" borderId="1" xfId="0" applyFont="1" applyFill="1" applyBorder="1" applyAlignment="1">
      <alignment horizontal="center" vertical="center" wrapText="1"/>
    </xf>
    <xf numFmtId="0" fontId="23" fillId="0" borderId="1" xfId="13" applyFont="1" applyFill="1" applyBorder="1" applyAlignment="1">
      <alignment vertical="top"/>
    </xf>
    <xf numFmtId="0" fontId="40" fillId="0" borderId="1" xfId="13" applyFont="1" applyFill="1" applyBorder="1" applyAlignment="1">
      <alignment vertical="top" wrapText="1"/>
    </xf>
    <xf numFmtId="0" fontId="19" fillId="0" borderId="1" xfId="0" applyFont="1" applyFill="1" applyBorder="1" applyAlignment="1" applyProtection="1">
      <alignment horizontal="center"/>
      <protection locked="0"/>
    </xf>
    <xf numFmtId="1" fontId="23" fillId="0" borderId="1" xfId="0" applyNumberFormat="1" applyFont="1" applyFill="1" applyBorder="1" applyAlignment="1">
      <alignment horizontal="left" vertical="top"/>
    </xf>
    <xf numFmtId="0" fontId="54" fillId="17" borderId="37" xfId="0" applyFont="1" applyFill="1" applyBorder="1" applyAlignment="1">
      <alignment horizontal="center" vertical="center"/>
    </xf>
    <xf numFmtId="0" fontId="55" fillId="17" borderId="7" xfId="0" applyFont="1" applyFill="1" applyBorder="1" applyAlignment="1">
      <alignment horizontal="center" vertical="center"/>
    </xf>
    <xf numFmtId="0" fontId="54" fillId="24" borderId="13" xfId="0" applyFont="1" applyFill="1" applyBorder="1" applyAlignment="1">
      <alignment horizontal="center" vertical="center"/>
    </xf>
    <xf numFmtId="0" fontId="55" fillId="24" borderId="8" xfId="0" applyFont="1" applyFill="1" applyBorder="1" applyAlignment="1">
      <alignment horizontal="center" vertical="center"/>
    </xf>
    <xf numFmtId="0" fontId="55" fillId="24" borderId="9" xfId="0" applyFont="1" applyFill="1" applyBorder="1" applyAlignment="1">
      <alignment horizontal="center" vertical="center"/>
    </xf>
    <xf numFmtId="0" fontId="55" fillId="17" borderId="2" xfId="0" applyFont="1" applyFill="1" applyBorder="1" applyAlignment="1">
      <alignment horizontal="center" vertical="center" wrapText="1"/>
    </xf>
    <xf numFmtId="0" fontId="25" fillId="17" borderId="1" xfId="0" applyFont="1" applyFill="1" applyBorder="1" applyAlignment="1">
      <alignment horizontal="center" vertical="center"/>
    </xf>
    <xf numFmtId="0" fontId="60" fillId="23" borderId="0" xfId="0" applyFont="1" applyFill="1" applyAlignment="1">
      <alignment vertical="center"/>
    </xf>
    <xf numFmtId="0" fontId="60" fillId="23" borderId="0" xfId="0" applyFont="1" applyFill="1" applyAlignment="1">
      <alignment horizontal="center" vertical="center"/>
    </xf>
    <xf numFmtId="0" fontId="60" fillId="0" borderId="0" xfId="0" applyFont="1" applyAlignment="1">
      <alignment vertical="center"/>
    </xf>
    <xf numFmtId="0" fontId="60" fillId="0" borderId="0" xfId="0" applyFont="1" applyAlignment="1">
      <alignment horizontal="center" vertical="center"/>
    </xf>
    <xf numFmtId="0" fontId="84" fillId="0" borderId="0" xfId="0" applyFont="1"/>
    <xf numFmtId="164" fontId="19" fillId="17" borderId="1" xfId="0" applyNumberFormat="1" applyFont="1" applyFill="1" applyBorder="1" applyAlignment="1">
      <alignment horizontal="center" vertical="center" wrapText="1"/>
    </xf>
    <xf numFmtId="164" fontId="19" fillId="17" borderId="3" xfId="0" applyNumberFormat="1" applyFont="1" applyFill="1" applyBorder="1" applyAlignment="1">
      <alignment horizontal="center" vertical="center" wrapText="1"/>
    </xf>
    <xf numFmtId="0" fontId="43" fillId="10" borderId="5" xfId="0" applyFont="1" applyFill="1" applyBorder="1" applyAlignment="1" applyProtection="1">
      <alignment horizontal="left" vertical="center" wrapText="1"/>
    </xf>
    <xf numFmtId="0" fontId="23" fillId="0" borderId="1" xfId="1338" applyFont="1" applyFill="1" applyBorder="1" applyAlignment="1">
      <alignment horizontal="left" vertical="top" wrapText="1"/>
    </xf>
    <xf numFmtId="0" fontId="15" fillId="0" borderId="1" xfId="1338" applyFont="1" applyFill="1" applyBorder="1" applyAlignment="1">
      <alignment horizontal="left" vertical="top" wrapText="1"/>
    </xf>
    <xf numFmtId="0" fontId="15" fillId="0" borderId="1" xfId="1339" applyFont="1" applyFill="1" applyBorder="1" applyAlignment="1">
      <alignment horizontal="left" vertical="top" wrapText="1"/>
    </xf>
    <xf numFmtId="0" fontId="43" fillId="10" borderId="18" xfId="0" applyFont="1" applyFill="1" applyBorder="1" applyAlignment="1" applyProtection="1">
      <alignment horizontal="left" vertical="top" wrapText="1"/>
    </xf>
    <xf numFmtId="47" fontId="0" fillId="0" borderId="1" xfId="0" applyNumberFormat="1" applyBorder="1" applyAlignment="1">
      <alignment wrapText="1"/>
    </xf>
    <xf numFmtId="1" fontId="0" fillId="0" borderId="1" xfId="0" applyNumberFormat="1" applyBorder="1" applyAlignment="1">
      <alignment wrapText="1"/>
    </xf>
    <xf numFmtId="47" fontId="0" fillId="0" borderId="1" xfId="0" applyNumberFormat="1" applyBorder="1" applyAlignment="1">
      <alignment horizontal="left" vertical="top" wrapText="1"/>
    </xf>
    <xf numFmtId="1" fontId="0" fillId="0" borderId="1" xfId="0" applyNumberFormat="1" applyBorder="1" applyAlignment="1">
      <alignment horizontal="left" vertical="top"/>
    </xf>
    <xf numFmtId="1" fontId="0" fillId="0" borderId="1" xfId="0" applyNumberFormat="1" applyBorder="1" applyAlignment="1">
      <alignment horizontal="left" vertical="top" wrapText="1"/>
    </xf>
    <xf numFmtId="0" fontId="23" fillId="4" borderId="19" xfId="0" applyFont="1" applyFill="1" applyBorder="1" applyAlignment="1" applyProtection="1">
      <alignment horizontal="center"/>
    </xf>
    <xf numFmtId="165" fontId="30" fillId="10" borderId="19" xfId="0" applyNumberFormat="1" applyFont="1" applyFill="1" applyBorder="1" applyAlignment="1" applyProtection="1">
      <alignment horizontal="left" vertical="top"/>
    </xf>
    <xf numFmtId="0" fontId="30" fillId="0" borderId="39" xfId="0" applyFont="1" applyBorder="1" applyAlignment="1" applyProtection="1">
      <alignment horizontal="left"/>
    </xf>
    <xf numFmtId="0" fontId="30" fillId="0" borderId="0" xfId="0" applyFont="1" applyBorder="1" applyAlignment="1" applyProtection="1">
      <alignment horizontal="left"/>
    </xf>
    <xf numFmtId="21" fontId="0" fillId="0" borderId="1" xfId="0" applyNumberFormat="1" applyBorder="1" applyAlignment="1">
      <alignment horizontal="left" vertical="top" wrapText="1"/>
    </xf>
    <xf numFmtId="1" fontId="85" fillId="0" borderId="1" xfId="0" applyNumberFormat="1" applyFont="1" applyBorder="1" applyAlignment="1">
      <alignment horizontal="left" vertical="top"/>
    </xf>
    <xf numFmtId="21" fontId="0" fillId="0" borderId="1" xfId="0" applyNumberFormat="1" applyBorder="1" applyAlignment="1">
      <alignment wrapText="1"/>
    </xf>
    <xf numFmtId="1" fontId="85" fillId="0" borderId="1" xfId="0" applyNumberFormat="1" applyFont="1" applyBorder="1"/>
    <xf numFmtId="1" fontId="85" fillId="0" borderId="1" xfId="0" applyNumberFormat="1" applyFont="1" applyBorder="1" applyAlignment="1">
      <alignment horizontal="left" vertical="top" wrapText="1"/>
    </xf>
    <xf numFmtId="0" fontId="23" fillId="0" borderId="1" xfId="6" applyFill="1" applyBorder="1" applyProtection="1"/>
    <xf numFmtId="0" fontId="28" fillId="2" borderId="1" xfId="0" applyFont="1" applyFill="1" applyBorder="1" applyAlignment="1" applyProtection="1">
      <alignment horizontal="center" vertical="center" wrapText="1"/>
    </xf>
    <xf numFmtId="0" fontId="0" fillId="21" borderId="1" xfId="0" applyFill="1" applyBorder="1"/>
    <xf numFmtId="47" fontId="0" fillId="0" borderId="1" xfId="0" quotePrefix="1" applyNumberFormat="1" applyBorder="1"/>
    <xf numFmtId="0" fontId="0" fillId="0" borderId="1" xfId="0" quotePrefix="1" applyBorder="1"/>
    <xf numFmtId="0" fontId="0" fillId="21" borderId="1" xfId="0" applyFill="1" applyBorder="1" applyAlignment="1">
      <alignment vertical="top"/>
    </xf>
    <xf numFmtId="0" fontId="0" fillId="0" borderId="1" xfId="0" quotePrefix="1" applyBorder="1" applyAlignment="1">
      <alignment vertical="top" wrapText="1"/>
    </xf>
    <xf numFmtId="0" fontId="81" fillId="0" borderId="1" xfId="0" quotePrefix="1" applyFont="1" applyBorder="1" applyAlignment="1">
      <alignment vertical="top" wrapText="1"/>
    </xf>
    <xf numFmtId="0" fontId="0" fillId="0" borderId="1" xfId="0" quotePrefix="1" applyBorder="1" applyAlignment="1">
      <alignment wrapText="1"/>
    </xf>
    <xf numFmtId="0" fontId="0" fillId="0" borderId="1" xfId="0" quotePrefix="1" applyBorder="1" applyAlignment="1">
      <alignment horizontal="left" vertical="top"/>
    </xf>
    <xf numFmtId="0" fontId="0" fillId="21" borderId="1" xfId="0" applyFill="1" applyBorder="1" applyAlignment="1">
      <alignment horizontal="left" vertical="top"/>
    </xf>
    <xf numFmtId="47" fontId="0" fillId="0" borderId="1" xfId="0" quotePrefix="1" applyNumberFormat="1" applyBorder="1" applyAlignment="1">
      <alignment horizontal="left" vertical="top"/>
    </xf>
    <xf numFmtId="0" fontId="0" fillId="0" borderId="1" xfId="0" quotePrefix="1" applyBorder="1" applyAlignment="1">
      <alignment horizontal="left" vertical="top" wrapText="1"/>
    </xf>
    <xf numFmtId="0" fontId="0" fillId="21" borderId="7" xfId="0" applyFill="1" applyBorder="1"/>
    <xf numFmtId="0" fontId="22" fillId="8" borderId="47" xfId="0" applyFont="1" applyFill="1" applyBorder="1"/>
    <xf numFmtId="0" fontId="60" fillId="0" borderId="1" xfId="0" applyFont="1" applyBorder="1" applyAlignment="1">
      <alignment vertical="center"/>
    </xf>
    <xf numFmtId="0" fontId="23" fillId="0" borderId="1" xfId="0" quotePrefix="1" applyFont="1" applyBorder="1"/>
    <xf numFmtId="0" fontId="23" fillId="21" borderId="1" xfId="0" applyFont="1" applyFill="1" applyBorder="1" applyAlignment="1">
      <alignment vertical="top"/>
    </xf>
    <xf numFmtId="0" fontId="23" fillId="0" borderId="1" xfId="0" applyFont="1" applyBorder="1" applyAlignment="1">
      <alignment wrapText="1"/>
    </xf>
    <xf numFmtId="0" fontId="23" fillId="0" borderId="1" xfId="0" quotePrefix="1" applyFont="1" applyBorder="1" applyAlignment="1">
      <alignment wrapText="1"/>
    </xf>
    <xf numFmtId="0" fontId="0" fillId="0" borderId="1" xfId="0" quotePrefix="1" applyFont="1" applyFill="1" applyBorder="1"/>
    <xf numFmtId="0" fontId="60" fillId="0" borderId="0" xfId="0" applyFont="1" applyAlignment="1">
      <alignment horizontal="center" vertical="center" wrapText="1"/>
    </xf>
    <xf numFmtId="0" fontId="60" fillId="0" borderId="1" xfId="0" applyFont="1" applyBorder="1" applyAlignment="1">
      <alignment horizontal="center" vertical="center" wrapText="1"/>
    </xf>
    <xf numFmtId="14" fontId="23" fillId="0" borderId="1" xfId="0" applyNumberFormat="1" applyFont="1" applyFill="1" applyBorder="1" applyAlignment="1" applyProtection="1">
      <alignment horizontal="left" vertical="top"/>
      <protection locked="0"/>
    </xf>
    <xf numFmtId="0" fontId="0" fillId="0" borderId="0" xfId="0" applyAlignment="1">
      <alignment wrapText="1"/>
    </xf>
    <xf numFmtId="0" fontId="23" fillId="8" borderId="1" xfId="0" applyFont="1" applyFill="1" applyBorder="1" applyAlignment="1">
      <alignment vertical="top" wrapText="1"/>
    </xf>
    <xf numFmtId="0" fontId="39" fillId="0" borderId="0" xfId="0" applyFont="1" applyFill="1" applyBorder="1" applyAlignment="1" applyProtection="1">
      <alignment horizontal="left" vertical="top" wrapText="1"/>
      <protection locked="0"/>
    </xf>
    <xf numFmtId="0" fontId="19" fillId="11" borderId="1" xfId="0" applyFont="1" applyFill="1" applyBorder="1" applyAlignment="1" applyProtection="1">
      <alignment horizontal="center" vertical="top" wrapText="1"/>
      <protection locked="0"/>
    </xf>
    <xf numFmtId="0" fontId="23" fillId="11" borderId="0" xfId="6" applyFill="1" applyBorder="1"/>
    <xf numFmtId="0" fontId="0" fillId="11" borderId="1" xfId="0" applyFill="1" applyBorder="1" applyAlignment="1">
      <alignment horizontal="left" vertical="top"/>
    </xf>
    <xf numFmtId="49" fontId="23" fillId="11" borderId="1" xfId="0" applyNumberFormat="1" applyFont="1" applyFill="1" applyBorder="1" applyAlignment="1" applyProtection="1">
      <alignment horizontal="left" vertical="top" wrapText="1"/>
      <protection locked="0"/>
    </xf>
    <xf numFmtId="49" fontId="0" fillId="0" borderId="1" xfId="0" applyNumberFormat="1" applyFill="1" applyBorder="1" applyAlignment="1">
      <alignment horizontal="center" vertical="top" wrapText="1"/>
    </xf>
    <xf numFmtId="0" fontId="23" fillId="11" borderId="1" xfId="6" applyFill="1" applyBorder="1" applyAlignment="1">
      <alignment horizontal="left" vertical="top" wrapText="1"/>
    </xf>
    <xf numFmtId="49" fontId="48" fillId="11" borderId="1" xfId="6" applyNumberFormat="1" applyFont="1" applyFill="1" applyBorder="1" applyAlignment="1">
      <alignment horizontal="left" vertical="top" wrapText="1"/>
    </xf>
    <xf numFmtId="49" fontId="48" fillId="11" borderId="1" xfId="6" applyNumberFormat="1" applyFont="1" applyFill="1" applyBorder="1" applyAlignment="1" applyProtection="1">
      <alignment horizontal="left" vertical="top" wrapText="1"/>
      <protection locked="0"/>
    </xf>
    <xf numFmtId="0" fontId="68" fillId="11" borderId="1" xfId="6" applyFont="1" applyFill="1" applyBorder="1" applyAlignment="1" applyProtection="1">
      <alignment horizontal="left" vertical="top" wrapText="1"/>
      <protection locked="0"/>
    </xf>
    <xf numFmtId="0" fontId="19" fillId="11" borderId="1" xfId="6" applyFont="1" applyFill="1" applyBorder="1" applyAlignment="1" applyProtection="1">
      <alignment horizontal="left" vertical="top" wrapText="1"/>
      <protection locked="0"/>
    </xf>
    <xf numFmtId="0" fontId="23" fillId="11" borderId="1" xfId="6" applyFill="1" applyBorder="1" applyAlignment="1" applyProtection="1">
      <alignment horizontal="left" vertical="top" wrapText="1"/>
      <protection locked="0"/>
    </xf>
    <xf numFmtId="0" fontId="15" fillId="11" borderId="1" xfId="259" applyFont="1" applyFill="1" applyBorder="1" applyAlignment="1">
      <alignment horizontal="center" vertical="center" wrapText="1"/>
    </xf>
    <xf numFmtId="0" fontId="49" fillId="11" borderId="1" xfId="0" applyFont="1" applyFill="1" applyBorder="1" applyAlignment="1">
      <alignment vertical="top" wrapText="1"/>
    </xf>
    <xf numFmtId="0" fontId="19" fillId="11" borderId="1" xfId="0" applyFont="1" applyFill="1" applyBorder="1" applyAlignment="1" applyProtection="1">
      <alignment horizontal="left" vertical="top" wrapText="1"/>
      <protection locked="0"/>
    </xf>
    <xf numFmtId="0" fontId="0" fillId="11" borderId="1" xfId="0" applyFill="1" applyBorder="1" applyAlignment="1">
      <alignment wrapText="1"/>
    </xf>
    <xf numFmtId="0" fontId="23" fillId="11" borderId="1" xfId="0" applyFont="1" applyFill="1" applyBorder="1" applyAlignment="1">
      <alignment vertical="center" wrapText="1"/>
    </xf>
    <xf numFmtId="0" fontId="23" fillId="11" borderId="1" xfId="0" applyFont="1" applyFill="1" applyBorder="1" applyAlignment="1" applyProtection="1">
      <alignment horizontal="left" vertical="center"/>
      <protection locked="0"/>
    </xf>
    <xf numFmtId="0" fontId="23" fillId="11" borderId="1" xfId="0" applyFont="1" applyFill="1" applyBorder="1" applyAlignment="1" applyProtection="1">
      <alignment horizontal="left" vertical="top"/>
      <protection locked="0"/>
    </xf>
    <xf numFmtId="0" fontId="48" fillId="11" borderId="1" xfId="0" applyNumberFormat="1" applyFont="1" applyFill="1" applyBorder="1" applyAlignment="1" applyProtection="1">
      <alignment horizontal="left" vertical="top" wrapText="1"/>
      <protection locked="0"/>
    </xf>
    <xf numFmtId="0" fontId="23" fillId="11" borderId="1" xfId="13" applyFont="1" applyFill="1" applyBorder="1" applyAlignment="1" applyProtection="1">
      <alignment horizontal="left" vertical="top" wrapText="1"/>
      <protection locked="0"/>
    </xf>
    <xf numFmtId="0" fontId="15" fillId="11" borderId="1" xfId="259" applyFont="1" applyFill="1" applyBorder="1" applyAlignment="1">
      <alignment horizontal="left" vertical="top" wrapText="1"/>
    </xf>
    <xf numFmtId="0" fontId="49" fillId="11" borderId="1" xfId="259" applyFont="1" applyFill="1" applyBorder="1" applyAlignment="1">
      <alignment horizontal="left" vertical="top" wrapText="1"/>
    </xf>
    <xf numFmtId="0" fontId="23" fillId="11" borderId="1" xfId="13" applyFont="1" applyFill="1" applyBorder="1" applyAlignment="1" applyProtection="1">
      <alignment horizontal="center" vertical="top" wrapText="1"/>
      <protection locked="0"/>
    </xf>
    <xf numFmtId="0" fontId="23" fillId="11" borderId="1" xfId="6" applyFill="1" applyBorder="1"/>
    <xf numFmtId="0" fontId="49" fillId="11" borderId="1" xfId="1" applyFont="1" applyFill="1" applyBorder="1" applyAlignment="1">
      <alignment horizontal="left" vertical="top" wrapText="1"/>
    </xf>
    <xf numFmtId="0" fontId="49" fillId="11" borderId="1" xfId="0" applyFont="1" applyFill="1" applyBorder="1" applyAlignment="1">
      <alignment horizontal="left" vertical="top" wrapText="1"/>
    </xf>
    <xf numFmtId="0" fontId="74" fillId="11" borderId="1" xfId="0" applyFont="1" applyFill="1" applyBorder="1" applyAlignment="1">
      <alignment vertical="top" wrapText="1"/>
    </xf>
    <xf numFmtId="0" fontId="23" fillId="11" borderId="0" xfId="6" applyFill="1" applyBorder="1" applyAlignment="1">
      <alignment horizontal="left"/>
    </xf>
    <xf numFmtId="0" fontId="23" fillId="11" borderId="0" xfId="6" applyFill="1" applyBorder="1" applyAlignment="1" applyProtection="1">
      <alignment horizontal="center"/>
      <protection locked="0"/>
    </xf>
    <xf numFmtId="0" fontId="19" fillId="11" borderId="0" xfId="6" applyFont="1" applyFill="1" applyBorder="1" applyAlignment="1" applyProtection="1">
      <alignment horizontal="center"/>
      <protection locked="0"/>
    </xf>
    <xf numFmtId="0" fontId="25" fillId="11" borderId="0" xfId="6" applyFont="1" applyFill="1" applyBorder="1" applyAlignment="1" applyProtection="1">
      <protection locked="0"/>
    </xf>
    <xf numFmtId="0" fontId="23" fillId="11" borderId="0" xfId="6" applyFill="1" applyBorder="1" applyAlignment="1" applyProtection="1">
      <alignment horizontal="left"/>
      <protection locked="0"/>
    </xf>
    <xf numFmtId="0" fontId="25" fillId="11" borderId="0" xfId="6" applyFont="1" applyFill="1" applyBorder="1" applyAlignment="1" applyProtection="1">
      <alignment horizontal="left" wrapText="1"/>
      <protection locked="0"/>
    </xf>
    <xf numFmtId="0" fontId="19" fillId="11" borderId="0" xfId="6" applyFont="1" applyFill="1" applyBorder="1" applyAlignment="1" applyProtection="1">
      <protection locked="0"/>
    </xf>
    <xf numFmtId="0" fontId="19" fillId="11" borderId="0" xfId="6" applyFont="1" applyFill="1" applyBorder="1" applyAlignment="1">
      <alignment horizontal="center"/>
    </xf>
    <xf numFmtId="0" fontId="23" fillId="0" borderId="1" xfId="0" applyFont="1" applyBorder="1" applyAlignment="1">
      <alignment horizontal="center" vertical="center"/>
    </xf>
    <xf numFmtId="0" fontId="23" fillId="11" borderId="1" xfId="13" applyFont="1" applyFill="1" applyBorder="1" applyAlignment="1" applyProtection="1">
      <alignment horizontal="left" vertical="top"/>
      <protection locked="0"/>
    </xf>
    <xf numFmtId="0" fontId="40" fillId="11" borderId="1" xfId="13" applyFont="1" applyFill="1" applyBorder="1" applyAlignment="1">
      <alignment vertical="top" wrapText="1"/>
    </xf>
    <xf numFmtId="14" fontId="23" fillId="11" borderId="1" xfId="0" applyNumberFormat="1" applyFont="1" applyFill="1" applyBorder="1" applyAlignment="1" applyProtection="1">
      <alignment vertical="top" wrapText="1"/>
      <protection locked="0"/>
    </xf>
    <xf numFmtId="0" fontId="48" fillId="25" borderId="1" xfId="6" applyNumberFormat="1" applyFont="1" applyFill="1" applyBorder="1" applyAlignment="1" applyProtection="1">
      <alignment horizontal="left" vertical="top" wrapText="1"/>
      <protection locked="0"/>
    </xf>
    <xf numFmtId="0" fontId="23" fillId="25" borderId="1" xfId="6" applyNumberFormat="1" applyFont="1" applyFill="1" applyBorder="1" applyAlignment="1">
      <alignment horizontal="left" vertical="top" wrapText="1"/>
    </xf>
    <xf numFmtId="0" fontId="48" fillId="25" borderId="1" xfId="6" applyNumberFormat="1" applyFont="1" applyFill="1" applyBorder="1" applyAlignment="1">
      <alignment horizontal="left" vertical="top" wrapText="1"/>
    </xf>
    <xf numFmtId="0" fontId="48" fillId="25" borderId="1" xfId="0" applyFont="1" applyFill="1" applyBorder="1" applyAlignment="1">
      <alignment vertical="top"/>
    </xf>
    <xf numFmtId="0" fontId="23" fillId="25" borderId="1" xfId="6" applyNumberFormat="1" applyFont="1" applyFill="1" applyBorder="1" applyAlignment="1" applyProtection="1">
      <alignment horizontal="left" vertical="top" wrapText="1"/>
      <protection locked="0"/>
    </xf>
    <xf numFmtId="14" fontId="23" fillId="25" borderId="1" xfId="6" applyNumberFormat="1" applyFont="1" applyFill="1" applyBorder="1" applyAlignment="1">
      <alignment horizontal="left" vertical="top" wrapText="1"/>
    </xf>
    <xf numFmtId="0" fontId="23" fillId="25" borderId="1" xfId="6" applyFill="1" applyBorder="1" applyAlignment="1">
      <alignment horizontal="left" vertical="top"/>
    </xf>
    <xf numFmtId="14" fontId="23" fillId="25" borderId="1" xfId="6" quotePrefix="1" applyNumberFormat="1" applyFont="1" applyFill="1" applyBorder="1" applyAlignment="1">
      <alignment horizontal="left" vertical="top" wrapText="1"/>
    </xf>
    <xf numFmtId="0" fontId="23" fillId="25" borderId="1" xfId="6" quotePrefix="1" applyNumberFormat="1" applyFont="1" applyFill="1" applyBorder="1" applyAlignment="1">
      <alignment horizontal="left" vertical="top" wrapText="1"/>
    </xf>
    <xf numFmtId="14" fontId="23" fillId="25" borderId="1" xfId="6" applyNumberFormat="1" applyFont="1" applyFill="1" applyBorder="1" applyAlignment="1" applyProtection="1">
      <alignment horizontal="left" vertical="top" wrapText="1"/>
      <protection locked="0"/>
    </xf>
    <xf numFmtId="14" fontId="23" fillId="25" borderId="1" xfId="6" quotePrefix="1" applyNumberFormat="1" applyFont="1" applyFill="1" applyBorder="1" applyAlignment="1" applyProtection="1">
      <alignment horizontal="left" vertical="top" wrapText="1"/>
      <protection locked="0"/>
    </xf>
    <xf numFmtId="0" fontId="48" fillId="25" borderId="1" xfId="6" applyFont="1" applyFill="1" applyBorder="1" applyAlignment="1">
      <alignment horizontal="left" vertical="top" wrapText="1"/>
    </xf>
    <xf numFmtId="49" fontId="48" fillId="25" borderId="1" xfId="6" applyNumberFormat="1" applyFont="1" applyFill="1" applyBorder="1" applyAlignment="1">
      <alignment horizontal="left" vertical="top" wrapText="1"/>
    </xf>
    <xf numFmtId="49" fontId="23" fillId="25" borderId="1" xfId="6" applyNumberFormat="1" applyFont="1" applyFill="1" applyBorder="1" applyAlignment="1">
      <alignment horizontal="left" vertical="top" wrapText="1"/>
    </xf>
    <xf numFmtId="0" fontId="48" fillId="25" borderId="1" xfId="6" applyFont="1" applyFill="1" applyBorder="1" applyAlignment="1" applyProtection="1">
      <alignment horizontal="left" vertical="top" wrapText="1"/>
      <protection locked="0"/>
    </xf>
    <xf numFmtId="0" fontId="23" fillId="25" borderId="1" xfId="6" applyFont="1" applyFill="1" applyBorder="1" applyAlignment="1" applyProtection="1">
      <alignment horizontal="left" vertical="top" wrapText="1"/>
      <protection locked="0"/>
    </xf>
    <xf numFmtId="0" fontId="68" fillId="25" borderId="1" xfId="6" applyFont="1" applyFill="1" applyBorder="1" applyAlignment="1" applyProtection="1">
      <alignment horizontal="left" vertical="top" wrapText="1"/>
      <protection locked="0"/>
    </xf>
    <xf numFmtId="0" fontId="25" fillId="25" borderId="1" xfId="6" applyFont="1" applyFill="1" applyBorder="1" applyAlignment="1" applyProtection="1">
      <alignment horizontal="left" vertical="top" wrapText="1"/>
      <protection locked="0"/>
    </xf>
    <xf numFmtId="0" fontId="23" fillId="25" borderId="1" xfId="13" applyNumberFormat="1" applyFont="1" applyFill="1" applyBorder="1" applyAlignment="1" applyProtection="1">
      <alignment horizontal="left" vertical="top" wrapText="1"/>
      <protection locked="0"/>
    </xf>
    <xf numFmtId="0" fontId="48" fillId="25" borderId="1" xfId="13" applyFont="1" applyFill="1" applyBorder="1" applyAlignment="1" applyProtection="1">
      <alignment vertical="top" wrapText="1"/>
      <protection locked="0"/>
    </xf>
    <xf numFmtId="0" fontId="49" fillId="25" borderId="1" xfId="0" applyNumberFormat="1" applyFont="1" applyFill="1" applyBorder="1" applyAlignment="1">
      <alignment vertical="top" wrapText="1"/>
    </xf>
    <xf numFmtId="0" fontId="15" fillId="25" borderId="1" xfId="0" applyFont="1" applyFill="1" applyBorder="1" applyAlignment="1">
      <alignment vertical="top" wrapText="1"/>
    </xf>
    <xf numFmtId="0" fontId="48" fillId="25" borderId="1" xfId="13" applyFont="1" applyFill="1" applyBorder="1" applyAlignment="1">
      <alignment vertical="top" wrapText="1"/>
    </xf>
    <xf numFmtId="0" fontId="48" fillId="25" borderId="1" xfId="13" applyNumberFormat="1" applyFont="1" applyFill="1" applyBorder="1" applyAlignment="1">
      <alignment horizontal="left" vertical="top" wrapText="1"/>
    </xf>
    <xf numFmtId="0" fontId="0" fillId="25" borderId="1" xfId="0" applyFill="1" applyBorder="1"/>
    <xf numFmtId="0" fontId="23" fillId="25" borderId="1" xfId="0" applyFont="1" applyFill="1" applyBorder="1" applyAlignment="1" applyProtection="1">
      <alignment horizontal="left" vertical="top" wrapText="1"/>
      <protection locked="0"/>
    </xf>
    <xf numFmtId="0" fontId="30" fillId="25" borderId="1" xfId="0" applyFont="1" applyFill="1" applyBorder="1" applyAlignment="1" applyProtection="1">
      <alignment horizontal="left" vertical="top" wrapText="1"/>
      <protection locked="0"/>
    </xf>
    <xf numFmtId="14" fontId="19" fillId="25" borderId="1" xfId="0" applyNumberFormat="1" applyFont="1" applyFill="1" applyBorder="1" applyAlignment="1" applyProtection="1">
      <alignment horizontal="left" vertical="top" wrapText="1"/>
      <protection locked="0"/>
    </xf>
    <xf numFmtId="0" fontId="23" fillId="25" borderId="1" xfId="6" applyFill="1" applyBorder="1" applyAlignment="1" applyProtection="1">
      <alignment horizontal="center"/>
      <protection locked="0"/>
    </xf>
    <xf numFmtId="0" fontId="23" fillId="25" borderId="1" xfId="0" applyFont="1" applyFill="1" applyBorder="1" applyAlignment="1">
      <alignment horizontal="left" vertical="top"/>
    </xf>
    <xf numFmtId="0" fontId="49" fillId="25" borderId="1" xfId="259" applyFont="1" applyFill="1" applyBorder="1" applyAlignment="1">
      <alignment horizontal="left" vertical="top" wrapText="1"/>
    </xf>
    <xf numFmtId="0" fontId="48" fillId="25" borderId="1" xfId="0" applyFont="1" applyFill="1" applyBorder="1" applyAlignment="1">
      <alignment vertical="top" wrapText="1"/>
    </xf>
    <xf numFmtId="14" fontId="19" fillId="25" borderId="1" xfId="0" applyNumberFormat="1" applyFont="1" applyFill="1" applyBorder="1" applyAlignment="1" applyProtection="1">
      <alignment horizontal="center" vertical="top" wrapText="1"/>
      <protection locked="0"/>
    </xf>
    <xf numFmtId="0" fontId="48" fillId="11" borderId="1" xfId="259" applyFont="1" applyFill="1" applyBorder="1" applyAlignment="1">
      <alignment horizontal="left" vertical="top" wrapText="1"/>
    </xf>
    <xf numFmtId="49" fontId="48" fillId="11" borderId="1" xfId="259" applyNumberFormat="1" applyFont="1" applyFill="1" applyBorder="1" applyAlignment="1">
      <alignment horizontal="left" vertical="top" wrapText="1"/>
    </xf>
    <xf numFmtId="0" fontId="23" fillId="25" borderId="1" xfId="0" applyFont="1" applyFill="1" applyBorder="1" applyAlignment="1" applyProtection="1">
      <alignment horizontal="left" vertical="top"/>
      <protection locked="0"/>
    </xf>
    <xf numFmtId="0" fontId="48" fillId="25" borderId="1" xfId="0" applyNumberFormat="1" applyFont="1" applyFill="1" applyBorder="1" applyAlignment="1">
      <alignment horizontal="left" vertical="top" wrapText="1"/>
    </xf>
    <xf numFmtId="0" fontId="19" fillId="25" borderId="1" xfId="6" applyFont="1" applyFill="1" applyBorder="1" applyAlignment="1" applyProtection="1">
      <alignment horizontal="center"/>
      <protection locked="0"/>
    </xf>
    <xf numFmtId="0" fontId="23" fillId="25" borderId="1" xfId="0" applyFont="1" applyFill="1" applyBorder="1" applyAlignment="1">
      <alignment horizontal="center" vertical="center"/>
    </xf>
    <xf numFmtId="0" fontId="23" fillId="25" borderId="1" xfId="6" applyFill="1" applyBorder="1" applyAlignment="1">
      <alignment horizontal="left"/>
    </xf>
    <xf numFmtId="0" fontId="48" fillId="25" borderId="1" xfId="13" applyFont="1" applyFill="1" applyBorder="1" applyAlignment="1" applyProtection="1">
      <alignment horizontal="left" vertical="top" wrapText="1"/>
      <protection locked="0"/>
    </xf>
    <xf numFmtId="0" fontId="48" fillId="25" borderId="1" xfId="13" applyNumberFormat="1" applyFont="1" applyFill="1" applyBorder="1" applyAlignment="1" applyProtection="1">
      <alignment horizontal="left" vertical="top" wrapText="1"/>
      <protection locked="0"/>
    </xf>
    <xf numFmtId="0" fontId="48" fillId="25" borderId="1" xfId="13" applyNumberFormat="1" applyFont="1" applyFill="1" applyBorder="1" applyAlignment="1">
      <alignment vertical="top" wrapText="1"/>
    </xf>
    <xf numFmtId="0" fontId="19" fillId="25" borderId="1" xfId="0" applyFont="1" applyFill="1" applyBorder="1" applyAlignment="1" applyProtection="1">
      <alignment horizontal="center" vertical="top" wrapText="1"/>
      <protection locked="0"/>
    </xf>
    <xf numFmtId="0" fontId="15" fillId="25" borderId="1" xfId="259" applyFont="1" applyFill="1" applyBorder="1" applyAlignment="1">
      <alignment horizontal="left" vertical="top" wrapText="1"/>
    </xf>
    <xf numFmtId="0" fontId="0" fillId="25" borderId="1" xfId="0" applyFill="1" applyBorder="1" applyAlignment="1">
      <alignment vertical="top"/>
    </xf>
    <xf numFmtId="0" fontId="23" fillId="25" borderId="1" xfId="0" applyFont="1" applyFill="1" applyBorder="1" applyAlignment="1">
      <alignment vertical="top" wrapText="1"/>
    </xf>
    <xf numFmtId="0" fontId="23" fillId="25" borderId="1" xfId="13" applyFont="1" applyFill="1" applyBorder="1" applyAlignment="1" applyProtection="1">
      <alignment horizontal="left" vertical="top" wrapText="1"/>
      <protection locked="0"/>
    </xf>
    <xf numFmtId="0" fontId="48" fillId="11" borderId="1" xfId="1" applyFont="1" applyFill="1" applyBorder="1" applyAlignment="1">
      <alignment horizontal="left" vertical="top" wrapText="1"/>
    </xf>
    <xf numFmtId="0" fontId="49" fillId="25" borderId="1" xfId="1" applyFont="1" applyFill="1" applyBorder="1" applyAlignment="1">
      <alignment horizontal="left" vertical="top" wrapText="1"/>
    </xf>
    <xf numFmtId="0" fontId="19" fillId="25" borderId="1" xfId="6" applyFont="1" applyFill="1" applyBorder="1" applyAlignment="1" applyProtection="1">
      <protection locked="0"/>
    </xf>
    <xf numFmtId="49" fontId="48" fillId="11" borderId="1" xfId="1" applyNumberFormat="1" applyFont="1" applyFill="1" applyBorder="1" applyAlignment="1">
      <alignment horizontal="left" vertical="top" wrapText="1"/>
    </xf>
    <xf numFmtId="49" fontId="48" fillId="11" borderId="1" xfId="0" applyNumberFormat="1" applyFont="1" applyFill="1" applyBorder="1" applyAlignment="1">
      <alignment vertical="top" wrapText="1"/>
    </xf>
    <xf numFmtId="49" fontId="48" fillId="25" borderId="1" xfId="1" applyNumberFormat="1" applyFont="1" applyFill="1" applyBorder="1" applyAlignment="1">
      <alignment horizontal="left" vertical="top" wrapText="1"/>
    </xf>
    <xf numFmtId="49" fontId="48" fillId="25" borderId="1" xfId="0" applyNumberFormat="1" applyFont="1" applyFill="1" applyBorder="1" applyAlignment="1">
      <alignment vertical="top" wrapText="1"/>
    </xf>
    <xf numFmtId="0" fontId="49" fillId="11" borderId="1" xfId="1" applyFont="1" applyFill="1" applyBorder="1" applyAlignment="1">
      <alignment vertical="top" wrapText="1"/>
    </xf>
    <xf numFmtId="0" fontId="23" fillId="25" borderId="1" xfId="6" applyFill="1" applyBorder="1"/>
    <xf numFmtId="49" fontId="49" fillId="11" borderId="1" xfId="0" applyNumberFormat="1" applyFont="1" applyFill="1" applyBorder="1" applyAlignment="1">
      <alignment vertical="top" wrapText="1"/>
    </xf>
    <xf numFmtId="49" fontId="48" fillId="25" borderId="1" xfId="0" applyNumberFormat="1" applyFont="1" applyFill="1" applyBorder="1" applyAlignment="1">
      <alignment horizontal="left" vertical="top" wrapText="1"/>
    </xf>
    <xf numFmtId="0" fontId="49" fillId="25" borderId="1" xfId="1" applyFont="1" applyFill="1" applyBorder="1" applyAlignment="1">
      <alignment vertical="top" wrapText="1"/>
    </xf>
    <xf numFmtId="0" fontId="48" fillId="25" borderId="1" xfId="0" applyFont="1" applyFill="1" applyBorder="1" applyAlignment="1">
      <alignment horizontal="left" vertical="top" wrapText="1"/>
    </xf>
    <xf numFmtId="0" fontId="48" fillId="11" borderId="1" xfId="0" applyFont="1" applyFill="1" applyBorder="1" applyAlignment="1">
      <alignment horizontal="left" vertical="top"/>
    </xf>
    <xf numFmtId="0" fontId="48" fillId="25" borderId="1" xfId="1" applyFont="1" applyFill="1" applyBorder="1" applyAlignment="1">
      <alignment horizontal="left" vertical="top" wrapText="1"/>
    </xf>
    <xf numFmtId="0" fontId="48" fillId="25" borderId="1" xfId="0" applyFont="1" applyFill="1" applyBorder="1"/>
    <xf numFmtId="0" fontId="48" fillId="25" borderId="1" xfId="0" applyFont="1" applyFill="1" applyBorder="1" applyAlignment="1">
      <alignment wrapText="1"/>
    </xf>
    <xf numFmtId="0" fontId="49" fillId="25" borderId="1" xfId="0" applyFont="1" applyFill="1" applyBorder="1" applyAlignment="1">
      <alignment vertical="top" wrapText="1"/>
    </xf>
    <xf numFmtId="49" fontId="48" fillId="25" borderId="1" xfId="13" applyNumberFormat="1" applyFont="1" applyFill="1" applyBorder="1" applyAlignment="1">
      <alignment horizontal="left" vertical="top" wrapText="1"/>
    </xf>
    <xf numFmtId="0" fontId="48" fillId="11" borderId="1" xfId="13" applyFont="1" applyFill="1" applyBorder="1" applyAlignment="1">
      <alignment horizontal="left" vertical="top" wrapText="1"/>
    </xf>
    <xf numFmtId="0" fontId="22" fillId="25" borderId="1" xfId="6" applyNumberFormat="1" applyFont="1" applyFill="1" applyBorder="1" applyAlignment="1" applyProtection="1">
      <alignment horizontal="left" vertical="top" wrapText="1"/>
      <protection locked="0"/>
    </xf>
    <xf numFmtId="0" fontId="46" fillId="25" borderId="1" xfId="6" applyNumberFormat="1" applyFont="1" applyFill="1" applyBorder="1" applyAlignment="1">
      <alignment horizontal="left" vertical="top" wrapText="1"/>
    </xf>
    <xf numFmtId="0" fontId="23" fillId="0" borderId="0" xfId="6" applyFill="1" applyBorder="1" applyAlignment="1">
      <alignment horizontal="left" vertical="top"/>
    </xf>
    <xf numFmtId="0" fontId="23" fillId="0" borderId="0" xfId="6" applyNumberFormat="1" applyFont="1" applyFill="1" applyBorder="1" applyAlignment="1" applyProtection="1">
      <alignment horizontal="left" vertical="top" wrapText="1"/>
      <protection locked="0"/>
    </xf>
    <xf numFmtId="0" fontId="23" fillId="0" borderId="0" xfId="6" applyFill="1" applyBorder="1" applyAlignment="1">
      <alignment horizontal="left" vertical="top" wrapText="1"/>
    </xf>
    <xf numFmtId="0" fontId="23" fillId="25" borderId="0" xfId="6" applyFill="1" applyBorder="1" applyAlignment="1">
      <alignment horizontal="left" vertical="top"/>
    </xf>
    <xf numFmtId="0" fontId="48" fillId="11" borderId="1" xfId="0" applyFont="1" applyFill="1" applyBorder="1" applyAlignment="1" applyProtection="1">
      <alignment horizontal="left" vertical="top" wrapText="1"/>
      <protection locked="0"/>
    </xf>
    <xf numFmtId="0" fontId="48" fillId="25" borderId="1" xfId="0" applyFont="1" applyFill="1" applyBorder="1" applyAlignment="1" applyProtection="1">
      <alignment horizontal="left" vertical="top" wrapText="1"/>
      <protection locked="0"/>
    </xf>
    <xf numFmtId="0" fontId="48" fillId="11" borderId="0" xfId="6" applyFont="1" applyFill="1" applyBorder="1" applyAlignment="1" applyProtection="1">
      <alignment horizontal="center"/>
      <protection locked="0"/>
    </xf>
    <xf numFmtId="0" fontId="48" fillId="25" borderId="1" xfId="6" applyFont="1" applyFill="1" applyBorder="1" applyAlignment="1" applyProtection="1">
      <alignment horizontal="left" vertical="top"/>
      <protection locked="0"/>
    </xf>
    <xf numFmtId="0" fontId="48" fillId="11" borderId="1" xfId="6" applyFont="1" applyFill="1" applyBorder="1" applyAlignment="1" applyProtection="1">
      <alignment horizontal="left" vertical="top"/>
      <protection locked="0"/>
    </xf>
    <xf numFmtId="0" fontId="25" fillId="11" borderId="1" xfId="6" applyFont="1" applyFill="1" applyBorder="1" applyAlignment="1" applyProtection="1">
      <alignment horizontal="left" vertical="top"/>
      <protection locked="0"/>
    </xf>
    <xf numFmtId="0" fontId="48" fillId="25" borderId="1" xfId="13" applyFont="1" applyFill="1" applyBorder="1" applyAlignment="1">
      <alignment horizontal="left" vertical="top" wrapText="1"/>
    </xf>
    <xf numFmtId="0" fontId="49" fillId="11" borderId="1" xfId="0" applyFont="1" applyFill="1" applyBorder="1" applyAlignment="1" applyProtection="1">
      <alignment horizontal="left" vertical="top" wrapText="1"/>
      <protection locked="0"/>
    </xf>
    <xf numFmtId="0" fontId="49" fillId="25" borderId="1" xfId="0" applyFont="1" applyFill="1" applyBorder="1" applyAlignment="1" applyProtection="1">
      <alignment horizontal="left" vertical="top" wrapText="1"/>
      <protection locked="0"/>
    </xf>
    <xf numFmtId="0" fontId="49" fillId="11" borderId="1" xfId="0" applyNumberFormat="1" applyFont="1" applyFill="1" applyBorder="1" applyAlignment="1">
      <alignment horizontal="left" vertical="top" wrapText="1"/>
    </xf>
    <xf numFmtId="0" fontId="49" fillId="25" borderId="1" xfId="0" applyNumberFormat="1" applyFont="1" applyFill="1" applyBorder="1" applyAlignment="1">
      <alignment horizontal="left" vertical="top" wrapText="1"/>
    </xf>
    <xf numFmtId="0" fontId="68" fillId="11" borderId="1" xfId="6" applyFont="1" applyFill="1" applyBorder="1" applyAlignment="1" applyProtection="1">
      <alignment horizontal="left" wrapText="1"/>
      <protection locked="0"/>
    </xf>
    <xf numFmtId="0" fontId="24" fillId="0" borderId="23" xfId="0" applyFont="1" applyBorder="1" applyAlignment="1">
      <alignment horizontal="left" vertical="top" wrapText="1"/>
    </xf>
    <xf numFmtId="0" fontId="0" fillId="0" borderId="14" xfId="0" applyBorder="1" applyAlignment="1">
      <alignment horizontal="left" vertical="top" wrapText="1"/>
    </xf>
    <xf numFmtId="0" fontId="0" fillId="0" borderId="24" xfId="0" applyBorder="1" applyAlignment="1">
      <alignment horizontal="left" vertical="top" wrapText="1"/>
    </xf>
    <xf numFmtId="0" fontId="29" fillId="2" borderId="25" xfId="0" applyFont="1" applyFill="1" applyBorder="1" applyAlignment="1">
      <alignment horizontal="center" vertical="top" wrapText="1"/>
    </xf>
    <xf numFmtId="0" fontId="30" fillId="2" borderId="10" xfId="0" applyFont="1" applyFill="1" applyBorder="1" applyAlignment="1">
      <alignment horizontal="center" vertical="top" wrapText="1"/>
    </xf>
    <xf numFmtId="0" fontId="30" fillId="2" borderId="26" xfId="0" applyFont="1" applyFill="1" applyBorder="1" applyAlignment="1">
      <alignment horizontal="center" vertical="top" wrapText="1"/>
    </xf>
    <xf numFmtId="0" fontId="25" fillId="0" borderId="7" xfId="0" applyFont="1" applyBorder="1" applyAlignment="1">
      <alignment horizontal="left" vertical="top" wrapText="1"/>
    </xf>
    <xf numFmtId="0" fontId="23" fillId="0" borderId="7" xfId="0" applyFont="1" applyBorder="1" applyAlignment="1">
      <alignment horizontal="left" vertical="top" wrapText="1"/>
    </xf>
    <xf numFmtId="0" fontId="37" fillId="0" borderId="1" xfId="0" applyFont="1" applyFill="1" applyBorder="1" applyAlignment="1">
      <alignment horizontal="left" vertical="top" wrapText="1"/>
    </xf>
    <xf numFmtId="0" fontId="33" fillId="0" borderId="1" xfId="0" applyFont="1" applyFill="1" applyBorder="1" applyAlignment="1">
      <alignment horizontal="left" vertical="top" wrapText="1"/>
    </xf>
    <xf numFmtId="0" fontId="24" fillId="0" borderId="14" xfId="0" applyFont="1" applyBorder="1" applyAlignment="1">
      <alignment horizontal="left" vertical="top" wrapText="1"/>
    </xf>
    <xf numFmtId="0" fontId="24" fillId="0" borderId="24" xfId="0" applyFont="1" applyBorder="1" applyAlignment="1">
      <alignment horizontal="left" vertical="top" wrapText="1"/>
    </xf>
    <xf numFmtId="0" fontId="60" fillId="0" borderId="2" xfId="103" applyFont="1" applyBorder="1" applyAlignment="1">
      <alignment horizontal="center" vertical="center"/>
    </xf>
    <xf numFmtId="0" fontId="60" fillId="0" borderId="1" xfId="103" applyFont="1" applyBorder="1" applyAlignment="1">
      <alignment horizontal="center" vertical="center"/>
    </xf>
    <xf numFmtId="0" fontId="60" fillId="0" borderId="3" xfId="103" applyFont="1" applyBorder="1" applyAlignment="1">
      <alignment horizontal="center" vertical="center"/>
    </xf>
    <xf numFmtId="0" fontId="60" fillId="0" borderId="4" xfId="103" applyFont="1" applyBorder="1" applyAlignment="1">
      <alignment horizontal="center" vertical="center"/>
    </xf>
    <xf numFmtId="0" fontId="60" fillId="0" borderId="5" xfId="103" applyFont="1" applyBorder="1" applyAlignment="1">
      <alignment horizontal="center" vertical="center"/>
    </xf>
    <xf numFmtId="0" fontId="60" fillId="0" borderId="6" xfId="103" applyFont="1" applyBorder="1" applyAlignment="1">
      <alignment horizontal="center" vertical="center"/>
    </xf>
    <xf numFmtId="0" fontId="50" fillId="20" borderId="11" xfId="103" applyFont="1" applyFill="1" applyBorder="1" applyAlignment="1">
      <alignment horizontal="center" vertical="center"/>
    </xf>
    <xf numFmtId="0" fontId="50" fillId="20" borderId="12" xfId="103" applyFont="1" applyFill="1" applyBorder="1" applyAlignment="1">
      <alignment horizontal="center" vertical="center"/>
    </xf>
    <xf numFmtId="0" fontId="50" fillId="20" borderId="40" xfId="103" applyFont="1" applyFill="1" applyBorder="1" applyAlignment="1">
      <alignment horizontal="center" vertical="center"/>
    </xf>
    <xf numFmtId="0" fontId="60" fillId="0" borderId="37" xfId="103" applyFont="1" applyBorder="1" applyAlignment="1">
      <alignment horizontal="center" vertical="center"/>
    </xf>
    <xf numFmtId="0" fontId="60" fillId="0" borderId="7" xfId="103" applyFont="1" applyBorder="1" applyAlignment="1">
      <alignment horizontal="center" vertical="center"/>
    </xf>
    <xf numFmtId="0" fontId="60" fillId="0" borderId="41" xfId="103" applyFont="1" applyBorder="1" applyAlignment="1">
      <alignment horizontal="center" vertical="center"/>
    </xf>
    <xf numFmtId="0" fontId="32" fillId="0" borderId="0" xfId="0" applyFont="1" applyBorder="1" applyAlignment="1">
      <alignment horizontal="center" wrapText="1"/>
    </xf>
    <xf numFmtId="0" fontId="21" fillId="0" borderId="0" xfId="0" applyFont="1" applyBorder="1" applyAlignment="1">
      <alignment horizontal="center" wrapText="1"/>
    </xf>
    <xf numFmtId="0" fontId="32" fillId="0" borderId="33" xfId="0" applyFont="1" applyBorder="1" applyAlignment="1">
      <alignment horizontal="center" wrapText="1"/>
    </xf>
    <xf numFmtId="0" fontId="21" fillId="0" borderId="33" xfId="0" applyFont="1" applyBorder="1" applyAlignment="1">
      <alignment horizontal="center" wrapText="1"/>
    </xf>
    <xf numFmtId="0" fontId="21" fillId="0" borderId="2" xfId="0" applyFont="1" applyBorder="1" applyAlignment="1">
      <alignment horizontal="left" wrapText="1" indent="1"/>
    </xf>
    <xf numFmtId="0" fontId="21" fillId="0" borderId="1" xfId="0" applyFont="1" applyBorder="1" applyAlignment="1">
      <alignment horizontal="left" wrapText="1" indent="1"/>
    </xf>
    <xf numFmtId="0" fontId="19" fillId="0" borderId="1" xfId="0" applyFont="1" applyBorder="1" applyAlignment="1">
      <alignment horizontal="left" wrapText="1" indent="1"/>
    </xf>
    <xf numFmtId="0" fontId="19" fillId="0" borderId="20" xfId="0" applyFont="1" applyBorder="1" applyAlignment="1">
      <alignment horizontal="left" wrapText="1"/>
    </xf>
    <xf numFmtId="0" fontId="0" fillId="0" borderId="19" xfId="0" applyBorder="1" applyAlignment="1">
      <alignment wrapText="1"/>
    </xf>
    <xf numFmtId="0" fontId="0" fillId="0" borderId="27" xfId="0" applyBorder="1" applyAlignment="1">
      <alignment wrapText="1"/>
    </xf>
    <xf numFmtId="0" fontId="21" fillId="0" borderId="13" xfId="0" applyFont="1" applyBorder="1" applyAlignment="1">
      <alignment horizontal="left" wrapText="1" indent="1"/>
    </xf>
    <xf numFmtId="0" fontId="21" fillId="0" borderId="8" xfId="0" applyFont="1" applyBorder="1" applyAlignment="1">
      <alignment horizontal="left" wrapText="1" indent="1"/>
    </xf>
    <xf numFmtId="0" fontId="19" fillId="0" borderId="8" xfId="0" applyFont="1" applyBorder="1" applyAlignment="1">
      <alignment horizontal="left" wrapText="1" indent="1"/>
    </xf>
    <xf numFmtId="0" fontId="19" fillId="0" borderId="30" xfId="0" applyFont="1" applyBorder="1" applyAlignment="1">
      <alignment horizontal="left" wrapText="1"/>
    </xf>
    <xf numFmtId="0" fontId="0" fillId="0" borderId="31" xfId="0" applyBorder="1" applyAlignment="1">
      <alignment wrapText="1"/>
    </xf>
    <xf numFmtId="0" fontId="0" fillId="0" borderId="32" xfId="0" applyBorder="1" applyAlignment="1">
      <alignment wrapText="1"/>
    </xf>
    <xf numFmtId="0" fontId="21" fillId="0" borderId="24" xfId="0" applyFont="1" applyBorder="1" applyAlignment="1">
      <alignment horizontal="left" wrapText="1" indent="1"/>
    </xf>
    <xf numFmtId="0" fontId="21" fillId="0" borderId="22" xfId="0" applyFont="1" applyBorder="1" applyAlignment="1">
      <alignment horizontal="left" wrapText="1" indent="1"/>
    </xf>
    <xf numFmtId="0" fontId="19" fillId="0" borderId="22" xfId="0" applyFont="1" applyBorder="1" applyAlignment="1">
      <alignment horizontal="left" wrapText="1" indent="1"/>
    </xf>
    <xf numFmtId="0" fontId="19" fillId="0" borderId="28" xfId="0" applyFont="1" applyBorder="1" applyAlignment="1">
      <alignment horizontal="left" wrapText="1"/>
    </xf>
    <xf numFmtId="0" fontId="0" fillId="0" borderId="16" xfId="0" applyBorder="1" applyAlignment="1">
      <alignment wrapText="1"/>
    </xf>
    <xf numFmtId="0" fontId="0" fillId="0" borderId="29" xfId="0" applyBorder="1" applyAlignment="1">
      <alignment wrapText="1"/>
    </xf>
    <xf numFmtId="0" fontId="46" fillId="15" borderId="34" xfId="0" applyFont="1" applyFill="1" applyBorder="1" applyAlignment="1">
      <alignment horizontal="center"/>
    </xf>
    <xf numFmtId="0" fontId="46" fillId="15" borderId="35" xfId="0" applyFont="1" applyFill="1" applyBorder="1" applyAlignment="1">
      <alignment horizontal="center"/>
    </xf>
    <xf numFmtId="0" fontId="32" fillId="0" borderId="0" xfId="0" applyFont="1" applyFill="1" applyBorder="1" applyAlignment="1">
      <alignment horizontal="center"/>
    </xf>
    <xf numFmtId="0" fontId="32" fillId="0" borderId="33" xfId="0" applyFont="1" applyBorder="1" applyAlignment="1">
      <alignment horizontal="center"/>
    </xf>
    <xf numFmtId="0" fontId="21" fillId="0" borderId="33" xfId="0" applyFont="1" applyBorder="1" applyAlignment="1">
      <alignment horizontal="center"/>
    </xf>
    <xf numFmtId="0" fontId="18" fillId="26" borderId="18" xfId="6" applyFont="1" applyFill="1" applyBorder="1" applyAlignment="1" applyProtection="1">
      <alignment horizontal="center" vertical="center" wrapText="1"/>
    </xf>
    <xf numFmtId="0" fontId="18" fillId="26" borderId="15" xfId="6" applyFont="1" applyFill="1" applyBorder="1" applyAlignment="1" applyProtection="1">
      <alignment horizontal="center" vertical="center" wrapText="1"/>
    </xf>
    <xf numFmtId="0" fontId="87" fillId="26" borderId="18" xfId="6" applyFont="1" applyFill="1" applyBorder="1" applyAlignment="1" applyProtection="1">
      <alignment horizontal="center" vertical="center" wrapText="1"/>
    </xf>
    <xf numFmtId="0" fontId="18" fillId="26" borderId="39" xfId="6" applyFont="1" applyFill="1" applyBorder="1" applyAlignment="1" applyProtection="1">
      <alignment horizontal="center" vertical="center"/>
    </xf>
    <xf numFmtId="0" fontId="23" fillId="26" borderId="0" xfId="6" applyFill="1" applyBorder="1" applyProtection="1"/>
  </cellXfs>
  <cellStyles count="1340">
    <cellStyle name="Bad 2" xfId="4"/>
    <cellStyle name="Hyperlink" xfId="101" builtinId="8"/>
    <cellStyle name="Hyperlink 2" xfId="181"/>
    <cellStyle name="Neutral 2" xfId="5"/>
    <cellStyle name="Normal" xfId="0" builtinId="0"/>
    <cellStyle name="Normal 10" xfId="3"/>
    <cellStyle name="Normal 10 2" xfId="6"/>
    <cellStyle name="Normal 10 3" xfId="105"/>
    <cellStyle name="Normal 10 3 2" xfId="413"/>
    <cellStyle name="Normal 10 3 2 2" xfId="872"/>
    <cellStyle name="Normal 10 3 3" xfId="567"/>
    <cellStyle name="Normal 10 3 4" xfId="1105"/>
    <cellStyle name="Normal 10 4" xfId="183"/>
    <cellStyle name="Normal 10 4 2" xfId="644"/>
    <cellStyle name="Normal 10 4 3" xfId="1182"/>
    <cellStyle name="Normal 10 5" xfId="260"/>
    <cellStyle name="Normal 10 5 2" xfId="720"/>
    <cellStyle name="Normal 10 5 3" xfId="1258"/>
    <cellStyle name="Normal 10 6" xfId="337"/>
    <cellStyle name="Normal 10 6 2" xfId="796"/>
    <cellStyle name="Normal 10 7" xfId="490"/>
    <cellStyle name="Normal 10 8" xfId="950"/>
    <cellStyle name="Normal 10 9" xfId="1028"/>
    <cellStyle name="Normal 11" xfId="7"/>
    <cellStyle name="Normal 11 2" xfId="8"/>
    <cellStyle name="Normal 12" xfId="9"/>
    <cellStyle name="Normal 13" xfId="10"/>
    <cellStyle name="Normal 13 2" xfId="11"/>
    <cellStyle name="Normal 14" xfId="12"/>
    <cellStyle name="Normal 15" xfId="102"/>
    <cellStyle name="Normal 15 2" xfId="258"/>
    <cellStyle name="Normal 15 2 2" xfId="488"/>
    <cellStyle name="Normal 15 3" xfId="335"/>
    <cellStyle name="Normal 16" xfId="103"/>
    <cellStyle name="Normal 16 2" xfId="565"/>
    <cellStyle name="Normal 16 3" xfId="1104"/>
    <cellStyle name="Normal 17" xfId="947"/>
    <cellStyle name="Normal 17 2" xfId="1333"/>
    <cellStyle name="Normal 18" xfId="1024"/>
    <cellStyle name="Normal 19" xfId="1336"/>
    <cellStyle name="Normal 2" xfId="2"/>
    <cellStyle name="Normal 2 2" xfId="13"/>
    <cellStyle name="Normal 2 2 2" xfId="14"/>
    <cellStyle name="Normal 2 2 3" xfId="1029"/>
    <cellStyle name="Normal 2 2 4" xfId="1027"/>
    <cellStyle name="Normal 2 3" xfId="15"/>
    <cellStyle name="Normal 2 3 2" xfId="16"/>
    <cellStyle name="Normal 2 4" xfId="104"/>
    <cellStyle name="Normal 2 4 2" xfId="566"/>
    <cellStyle name="Normal 2 5" xfId="1026"/>
    <cellStyle name="Normal 20" xfId="1337"/>
    <cellStyle name="Normal 3" xfId="1"/>
    <cellStyle name="Normal 3 10" xfId="1338"/>
    <cellStyle name="Normal 3 2" xfId="17"/>
    <cellStyle name="Normal 3 3" xfId="100"/>
    <cellStyle name="Normal 3 3 2" xfId="107"/>
    <cellStyle name="Normal 3 3 2 2" xfId="487"/>
    <cellStyle name="Normal 3 3 2 2 2" xfId="946"/>
    <cellStyle name="Normal 3 3 2 2 2 2" xfId="948"/>
    <cellStyle name="Normal 3 3 2 2 2 2 2" xfId="1334"/>
    <cellStyle name="Normal 3 3 2 3" xfId="569"/>
    <cellStyle name="Normal 3 3 2 4" xfId="1107"/>
    <cellStyle name="Normal 3 3 3" xfId="257"/>
    <cellStyle name="Normal 3 3 3 2" xfId="718"/>
    <cellStyle name="Normal 3 3 3 2 2" xfId="949"/>
    <cellStyle name="Normal 3 3 3 3" xfId="1256"/>
    <cellStyle name="Normal 3 3 4" xfId="334"/>
    <cellStyle name="Normal 3 3 4 2" xfId="794"/>
    <cellStyle name="Normal 3 3 4 3" xfId="1332"/>
    <cellStyle name="Normal 3 3 5" xfId="411"/>
    <cellStyle name="Normal 3 3 5 2" xfId="870"/>
    <cellStyle name="Normal 3 3 6" xfId="564"/>
    <cellStyle name="Normal 3 3 7" xfId="1103"/>
    <cellStyle name="Normal 3 4" xfId="106"/>
    <cellStyle name="Normal 3 4 2" xfId="412"/>
    <cellStyle name="Normal 3 4 2 2" xfId="871"/>
    <cellStyle name="Normal 3 4 3" xfId="568"/>
    <cellStyle name="Normal 3 4 4" xfId="1106"/>
    <cellStyle name="Normal 3 5" xfId="182"/>
    <cellStyle name="Normal 3 5 2" xfId="643"/>
    <cellStyle name="Normal 3 5 2 2" xfId="1339"/>
    <cellStyle name="Normal 3 5 3" xfId="1181"/>
    <cellStyle name="Normal 3 6" xfId="259"/>
    <cellStyle name="Normal 3 6 2" xfId="719"/>
    <cellStyle name="Normal 3 6 3" xfId="1257"/>
    <cellStyle name="Normal 3 7" xfId="336"/>
    <cellStyle name="Normal 3 7 2" xfId="795"/>
    <cellStyle name="Normal 3 7 3" xfId="1335"/>
    <cellStyle name="Normal 3 8" xfId="489"/>
    <cellStyle name="Normal 3 9" xfId="1025"/>
    <cellStyle name="Normal 4" xfId="18"/>
    <cellStyle name="Normal 4 10" xfId="184"/>
    <cellStyle name="Normal 4 10 2" xfId="645"/>
    <cellStyle name="Normal 4 10 3" xfId="1183"/>
    <cellStyle name="Normal 4 11" xfId="261"/>
    <cellStyle name="Normal 4 11 2" xfId="721"/>
    <cellStyle name="Normal 4 11 3" xfId="1259"/>
    <cellStyle name="Normal 4 12" xfId="338"/>
    <cellStyle name="Normal 4 12 2" xfId="797"/>
    <cellStyle name="Normal 4 13" xfId="491"/>
    <cellStyle name="Normal 4 14" xfId="951"/>
    <cellStyle name="Normal 4 15" xfId="1030"/>
    <cellStyle name="Normal 4 2" xfId="19"/>
    <cellStyle name="Normal 4 2 10" xfId="262"/>
    <cellStyle name="Normal 4 2 10 2" xfId="722"/>
    <cellStyle name="Normal 4 2 10 3" xfId="1260"/>
    <cellStyle name="Normal 4 2 11" xfId="339"/>
    <cellStyle name="Normal 4 2 11 2" xfId="798"/>
    <cellStyle name="Normal 4 2 12" xfId="492"/>
    <cellStyle name="Normal 4 2 13" xfId="952"/>
    <cellStyle name="Normal 4 2 14" xfId="1031"/>
    <cellStyle name="Normal 4 2 2" xfId="20"/>
    <cellStyle name="Normal 4 2 2 10" xfId="493"/>
    <cellStyle name="Normal 4 2 2 11" xfId="953"/>
    <cellStyle name="Normal 4 2 2 12" xfId="1032"/>
    <cellStyle name="Normal 4 2 2 2" xfId="21"/>
    <cellStyle name="Normal 4 2 2 2 10" xfId="1033"/>
    <cellStyle name="Normal 4 2 2 2 2" xfId="22"/>
    <cellStyle name="Normal 4 2 2 2 2 2" xfId="23"/>
    <cellStyle name="Normal 4 2 2 2 2 2 2" xfId="113"/>
    <cellStyle name="Normal 4 2 2 2 2 2 2 2" xfId="419"/>
    <cellStyle name="Normal 4 2 2 2 2 2 2 2 2" xfId="878"/>
    <cellStyle name="Normal 4 2 2 2 2 2 2 3" xfId="575"/>
    <cellStyle name="Normal 4 2 2 2 2 2 2 4" xfId="1113"/>
    <cellStyle name="Normal 4 2 2 2 2 2 3" xfId="189"/>
    <cellStyle name="Normal 4 2 2 2 2 2 3 2" xfId="650"/>
    <cellStyle name="Normal 4 2 2 2 2 2 3 3" xfId="1188"/>
    <cellStyle name="Normal 4 2 2 2 2 2 4" xfId="266"/>
    <cellStyle name="Normal 4 2 2 2 2 2 4 2" xfId="726"/>
    <cellStyle name="Normal 4 2 2 2 2 2 4 3" xfId="1264"/>
    <cellStyle name="Normal 4 2 2 2 2 2 5" xfId="343"/>
    <cellStyle name="Normal 4 2 2 2 2 2 5 2" xfId="802"/>
    <cellStyle name="Normal 4 2 2 2 2 2 6" xfId="496"/>
    <cellStyle name="Normal 4 2 2 2 2 2 7" xfId="956"/>
    <cellStyle name="Normal 4 2 2 2 2 2 8" xfId="1035"/>
    <cellStyle name="Normal 4 2 2 2 2 3" xfId="112"/>
    <cellStyle name="Normal 4 2 2 2 2 3 2" xfId="418"/>
    <cellStyle name="Normal 4 2 2 2 2 3 2 2" xfId="877"/>
    <cellStyle name="Normal 4 2 2 2 2 3 3" xfId="574"/>
    <cellStyle name="Normal 4 2 2 2 2 3 4" xfId="1112"/>
    <cellStyle name="Normal 4 2 2 2 2 4" xfId="188"/>
    <cellStyle name="Normal 4 2 2 2 2 4 2" xfId="649"/>
    <cellStyle name="Normal 4 2 2 2 2 4 3" xfId="1187"/>
    <cellStyle name="Normal 4 2 2 2 2 5" xfId="265"/>
    <cellStyle name="Normal 4 2 2 2 2 5 2" xfId="725"/>
    <cellStyle name="Normal 4 2 2 2 2 5 3" xfId="1263"/>
    <cellStyle name="Normal 4 2 2 2 2 6" xfId="342"/>
    <cellStyle name="Normal 4 2 2 2 2 6 2" xfId="801"/>
    <cellStyle name="Normal 4 2 2 2 2 7" xfId="495"/>
    <cellStyle name="Normal 4 2 2 2 2 8" xfId="955"/>
    <cellStyle name="Normal 4 2 2 2 2 9" xfId="1034"/>
    <cellStyle name="Normal 4 2 2 2 3" xfId="24"/>
    <cellStyle name="Normal 4 2 2 2 3 2" xfId="114"/>
    <cellStyle name="Normal 4 2 2 2 3 2 2" xfId="420"/>
    <cellStyle name="Normal 4 2 2 2 3 2 2 2" xfId="879"/>
    <cellStyle name="Normal 4 2 2 2 3 2 3" xfId="576"/>
    <cellStyle name="Normal 4 2 2 2 3 2 4" xfId="1114"/>
    <cellStyle name="Normal 4 2 2 2 3 3" xfId="190"/>
    <cellStyle name="Normal 4 2 2 2 3 3 2" xfId="651"/>
    <cellStyle name="Normal 4 2 2 2 3 3 3" xfId="1189"/>
    <cellStyle name="Normal 4 2 2 2 3 4" xfId="267"/>
    <cellStyle name="Normal 4 2 2 2 3 4 2" xfId="727"/>
    <cellStyle name="Normal 4 2 2 2 3 4 3" xfId="1265"/>
    <cellStyle name="Normal 4 2 2 2 3 5" xfId="344"/>
    <cellStyle name="Normal 4 2 2 2 3 5 2" xfId="803"/>
    <cellStyle name="Normal 4 2 2 2 3 6" xfId="497"/>
    <cellStyle name="Normal 4 2 2 2 3 7" xfId="957"/>
    <cellStyle name="Normal 4 2 2 2 3 8" xfId="1036"/>
    <cellStyle name="Normal 4 2 2 2 4" xfId="111"/>
    <cellStyle name="Normal 4 2 2 2 4 2" xfId="417"/>
    <cellStyle name="Normal 4 2 2 2 4 2 2" xfId="876"/>
    <cellStyle name="Normal 4 2 2 2 4 3" xfId="573"/>
    <cellStyle name="Normal 4 2 2 2 4 4" xfId="1111"/>
    <cellStyle name="Normal 4 2 2 2 5" xfId="187"/>
    <cellStyle name="Normal 4 2 2 2 5 2" xfId="648"/>
    <cellStyle name="Normal 4 2 2 2 5 3" xfId="1186"/>
    <cellStyle name="Normal 4 2 2 2 6" xfId="264"/>
    <cellStyle name="Normal 4 2 2 2 6 2" xfId="724"/>
    <cellStyle name="Normal 4 2 2 2 6 3" xfId="1262"/>
    <cellStyle name="Normal 4 2 2 2 7" xfId="341"/>
    <cellStyle name="Normal 4 2 2 2 7 2" xfId="800"/>
    <cellStyle name="Normal 4 2 2 2 8" xfId="494"/>
    <cellStyle name="Normal 4 2 2 2 9" xfId="954"/>
    <cellStyle name="Normal 4 2 2 3" xfId="25"/>
    <cellStyle name="Normal 4 2 2 3 10" xfId="1037"/>
    <cellStyle name="Normal 4 2 2 3 2" xfId="26"/>
    <cellStyle name="Normal 4 2 2 3 2 2" xfId="27"/>
    <cellStyle name="Normal 4 2 2 3 2 2 2" xfId="117"/>
    <cellStyle name="Normal 4 2 2 3 2 2 2 2" xfId="423"/>
    <cellStyle name="Normal 4 2 2 3 2 2 2 2 2" xfId="882"/>
    <cellStyle name="Normal 4 2 2 3 2 2 2 3" xfId="579"/>
    <cellStyle name="Normal 4 2 2 3 2 2 2 4" xfId="1117"/>
    <cellStyle name="Normal 4 2 2 3 2 2 3" xfId="193"/>
    <cellStyle name="Normal 4 2 2 3 2 2 3 2" xfId="654"/>
    <cellStyle name="Normal 4 2 2 3 2 2 3 3" xfId="1192"/>
    <cellStyle name="Normal 4 2 2 3 2 2 4" xfId="270"/>
    <cellStyle name="Normal 4 2 2 3 2 2 4 2" xfId="730"/>
    <cellStyle name="Normal 4 2 2 3 2 2 4 3" xfId="1268"/>
    <cellStyle name="Normal 4 2 2 3 2 2 5" xfId="347"/>
    <cellStyle name="Normal 4 2 2 3 2 2 5 2" xfId="806"/>
    <cellStyle name="Normal 4 2 2 3 2 2 6" xfId="500"/>
    <cellStyle name="Normal 4 2 2 3 2 2 7" xfId="960"/>
    <cellStyle name="Normal 4 2 2 3 2 2 8" xfId="1039"/>
    <cellStyle name="Normal 4 2 2 3 2 3" xfId="116"/>
    <cellStyle name="Normal 4 2 2 3 2 3 2" xfId="422"/>
    <cellStyle name="Normal 4 2 2 3 2 3 2 2" xfId="881"/>
    <cellStyle name="Normal 4 2 2 3 2 3 3" xfId="578"/>
    <cellStyle name="Normal 4 2 2 3 2 3 4" xfId="1116"/>
    <cellStyle name="Normal 4 2 2 3 2 4" xfId="192"/>
    <cellStyle name="Normal 4 2 2 3 2 4 2" xfId="653"/>
    <cellStyle name="Normal 4 2 2 3 2 4 3" xfId="1191"/>
    <cellStyle name="Normal 4 2 2 3 2 5" xfId="269"/>
    <cellStyle name="Normal 4 2 2 3 2 5 2" xfId="729"/>
    <cellStyle name="Normal 4 2 2 3 2 5 3" xfId="1267"/>
    <cellStyle name="Normal 4 2 2 3 2 6" xfId="346"/>
    <cellStyle name="Normal 4 2 2 3 2 6 2" xfId="805"/>
    <cellStyle name="Normal 4 2 2 3 2 7" xfId="499"/>
    <cellStyle name="Normal 4 2 2 3 2 8" xfId="959"/>
    <cellStyle name="Normal 4 2 2 3 2 9" xfId="1038"/>
    <cellStyle name="Normal 4 2 2 3 3" xfId="28"/>
    <cellStyle name="Normal 4 2 2 3 3 2" xfId="118"/>
    <cellStyle name="Normal 4 2 2 3 3 2 2" xfId="424"/>
    <cellStyle name="Normal 4 2 2 3 3 2 2 2" xfId="883"/>
    <cellStyle name="Normal 4 2 2 3 3 2 3" xfId="580"/>
    <cellStyle name="Normal 4 2 2 3 3 2 4" xfId="1118"/>
    <cellStyle name="Normal 4 2 2 3 3 3" xfId="194"/>
    <cellStyle name="Normal 4 2 2 3 3 3 2" xfId="655"/>
    <cellStyle name="Normal 4 2 2 3 3 3 3" xfId="1193"/>
    <cellStyle name="Normal 4 2 2 3 3 4" xfId="271"/>
    <cellStyle name="Normal 4 2 2 3 3 4 2" xfId="731"/>
    <cellStyle name="Normal 4 2 2 3 3 4 3" xfId="1269"/>
    <cellStyle name="Normal 4 2 2 3 3 5" xfId="348"/>
    <cellStyle name="Normal 4 2 2 3 3 5 2" xfId="807"/>
    <cellStyle name="Normal 4 2 2 3 3 6" xfId="501"/>
    <cellStyle name="Normal 4 2 2 3 3 7" xfId="961"/>
    <cellStyle name="Normal 4 2 2 3 3 8" xfId="1040"/>
    <cellStyle name="Normal 4 2 2 3 4" xfId="115"/>
    <cellStyle name="Normal 4 2 2 3 4 2" xfId="421"/>
    <cellStyle name="Normal 4 2 2 3 4 2 2" xfId="880"/>
    <cellStyle name="Normal 4 2 2 3 4 3" xfId="577"/>
    <cellStyle name="Normal 4 2 2 3 4 4" xfId="1115"/>
    <cellStyle name="Normal 4 2 2 3 5" xfId="191"/>
    <cellStyle name="Normal 4 2 2 3 5 2" xfId="652"/>
    <cellStyle name="Normal 4 2 2 3 5 3" xfId="1190"/>
    <cellStyle name="Normal 4 2 2 3 6" xfId="268"/>
    <cellStyle name="Normal 4 2 2 3 6 2" xfId="728"/>
    <cellStyle name="Normal 4 2 2 3 6 3" xfId="1266"/>
    <cellStyle name="Normal 4 2 2 3 7" xfId="345"/>
    <cellStyle name="Normal 4 2 2 3 7 2" xfId="804"/>
    <cellStyle name="Normal 4 2 2 3 8" xfId="498"/>
    <cellStyle name="Normal 4 2 2 3 9" xfId="958"/>
    <cellStyle name="Normal 4 2 2 4" xfId="29"/>
    <cellStyle name="Normal 4 2 2 4 2" xfId="30"/>
    <cellStyle name="Normal 4 2 2 4 2 2" xfId="120"/>
    <cellStyle name="Normal 4 2 2 4 2 2 2" xfId="426"/>
    <cellStyle name="Normal 4 2 2 4 2 2 2 2" xfId="885"/>
    <cellStyle name="Normal 4 2 2 4 2 2 3" xfId="582"/>
    <cellStyle name="Normal 4 2 2 4 2 2 4" xfId="1120"/>
    <cellStyle name="Normal 4 2 2 4 2 3" xfId="196"/>
    <cellStyle name="Normal 4 2 2 4 2 3 2" xfId="657"/>
    <cellStyle name="Normal 4 2 2 4 2 3 3" xfId="1195"/>
    <cellStyle name="Normal 4 2 2 4 2 4" xfId="273"/>
    <cellStyle name="Normal 4 2 2 4 2 4 2" xfId="733"/>
    <cellStyle name="Normal 4 2 2 4 2 4 3" xfId="1271"/>
    <cellStyle name="Normal 4 2 2 4 2 5" xfId="350"/>
    <cellStyle name="Normal 4 2 2 4 2 5 2" xfId="809"/>
    <cellStyle name="Normal 4 2 2 4 2 6" xfId="503"/>
    <cellStyle name="Normal 4 2 2 4 2 7" xfId="963"/>
    <cellStyle name="Normal 4 2 2 4 2 8" xfId="1042"/>
    <cellStyle name="Normal 4 2 2 4 3" xfId="119"/>
    <cellStyle name="Normal 4 2 2 4 3 2" xfId="425"/>
    <cellStyle name="Normal 4 2 2 4 3 2 2" xfId="884"/>
    <cellStyle name="Normal 4 2 2 4 3 3" xfId="581"/>
    <cellStyle name="Normal 4 2 2 4 3 4" xfId="1119"/>
    <cellStyle name="Normal 4 2 2 4 4" xfId="195"/>
    <cellStyle name="Normal 4 2 2 4 4 2" xfId="656"/>
    <cellStyle name="Normal 4 2 2 4 4 3" xfId="1194"/>
    <cellStyle name="Normal 4 2 2 4 5" xfId="272"/>
    <cellStyle name="Normal 4 2 2 4 5 2" xfId="732"/>
    <cellStyle name="Normal 4 2 2 4 5 3" xfId="1270"/>
    <cellStyle name="Normal 4 2 2 4 6" xfId="349"/>
    <cellStyle name="Normal 4 2 2 4 6 2" xfId="808"/>
    <cellStyle name="Normal 4 2 2 4 7" xfId="502"/>
    <cellStyle name="Normal 4 2 2 4 8" xfId="962"/>
    <cellStyle name="Normal 4 2 2 4 9" xfId="1041"/>
    <cellStyle name="Normal 4 2 2 5" xfId="31"/>
    <cellStyle name="Normal 4 2 2 5 2" xfId="121"/>
    <cellStyle name="Normal 4 2 2 5 2 2" xfId="427"/>
    <cellStyle name="Normal 4 2 2 5 2 2 2" xfId="886"/>
    <cellStyle name="Normal 4 2 2 5 2 3" xfId="583"/>
    <cellStyle name="Normal 4 2 2 5 2 4" xfId="1121"/>
    <cellStyle name="Normal 4 2 2 5 3" xfId="197"/>
    <cellStyle name="Normal 4 2 2 5 3 2" xfId="658"/>
    <cellStyle name="Normal 4 2 2 5 3 3" xfId="1196"/>
    <cellStyle name="Normal 4 2 2 5 4" xfId="274"/>
    <cellStyle name="Normal 4 2 2 5 4 2" xfId="734"/>
    <cellStyle name="Normal 4 2 2 5 4 3" xfId="1272"/>
    <cellStyle name="Normal 4 2 2 5 5" xfId="351"/>
    <cellStyle name="Normal 4 2 2 5 5 2" xfId="810"/>
    <cellStyle name="Normal 4 2 2 5 6" xfId="504"/>
    <cellStyle name="Normal 4 2 2 5 7" xfId="964"/>
    <cellStyle name="Normal 4 2 2 5 8" xfId="1043"/>
    <cellStyle name="Normal 4 2 2 6" xfId="110"/>
    <cellStyle name="Normal 4 2 2 6 2" xfId="416"/>
    <cellStyle name="Normal 4 2 2 6 2 2" xfId="875"/>
    <cellStyle name="Normal 4 2 2 6 3" xfId="572"/>
    <cellStyle name="Normal 4 2 2 6 4" xfId="1110"/>
    <cellStyle name="Normal 4 2 2 7" xfId="186"/>
    <cellStyle name="Normal 4 2 2 7 2" xfId="647"/>
    <cellStyle name="Normal 4 2 2 7 3" xfId="1185"/>
    <cellStyle name="Normal 4 2 2 8" xfId="263"/>
    <cellStyle name="Normal 4 2 2 8 2" xfId="723"/>
    <cellStyle name="Normal 4 2 2 8 3" xfId="1261"/>
    <cellStyle name="Normal 4 2 2 9" xfId="340"/>
    <cellStyle name="Normal 4 2 2 9 2" xfId="799"/>
    <cellStyle name="Normal 4 2 3" xfId="32"/>
    <cellStyle name="Normal 4 2 3 10" xfId="505"/>
    <cellStyle name="Normal 4 2 3 11" xfId="965"/>
    <cellStyle name="Normal 4 2 3 12" xfId="1044"/>
    <cellStyle name="Normal 4 2 3 2" xfId="33"/>
    <cellStyle name="Normal 4 2 3 2 10" xfId="1045"/>
    <cellStyle name="Normal 4 2 3 2 2" xfId="34"/>
    <cellStyle name="Normal 4 2 3 2 2 2" xfId="35"/>
    <cellStyle name="Normal 4 2 3 2 2 2 2" xfId="125"/>
    <cellStyle name="Normal 4 2 3 2 2 2 2 2" xfId="431"/>
    <cellStyle name="Normal 4 2 3 2 2 2 2 2 2" xfId="890"/>
    <cellStyle name="Normal 4 2 3 2 2 2 2 3" xfId="587"/>
    <cellStyle name="Normal 4 2 3 2 2 2 2 4" xfId="1125"/>
    <cellStyle name="Normal 4 2 3 2 2 2 3" xfId="201"/>
    <cellStyle name="Normal 4 2 3 2 2 2 3 2" xfId="662"/>
    <cellStyle name="Normal 4 2 3 2 2 2 3 3" xfId="1200"/>
    <cellStyle name="Normal 4 2 3 2 2 2 4" xfId="278"/>
    <cellStyle name="Normal 4 2 3 2 2 2 4 2" xfId="738"/>
    <cellStyle name="Normal 4 2 3 2 2 2 4 3" xfId="1276"/>
    <cellStyle name="Normal 4 2 3 2 2 2 5" xfId="355"/>
    <cellStyle name="Normal 4 2 3 2 2 2 5 2" xfId="814"/>
    <cellStyle name="Normal 4 2 3 2 2 2 6" xfId="508"/>
    <cellStyle name="Normal 4 2 3 2 2 2 7" xfId="968"/>
    <cellStyle name="Normal 4 2 3 2 2 2 8" xfId="1047"/>
    <cellStyle name="Normal 4 2 3 2 2 3" xfId="124"/>
    <cellStyle name="Normal 4 2 3 2 2 3 2" xfId="430"/>
    <cellStyle name="Normal 4 2 3 2 2 3 2 2" xfId="889"/>
    <cellStyle name="Normal 4 2 3 2 2 3 3" xfId="586"/>
    <cellStyle name="Normal 4 2 3 2 2 3 4" xfId="1124"/>
    <cellStyle name="Normal 4 2 3 2 2 4" xfId="200"/>
    <cellStyle name="Normal 4 2 3 2 2 4 2" xfId="661"/>
    <cellStyle name="Normal 4 2 3 2 2 4 3" xfId="1199"/>
    <cellStyle name="Normal 4 2 3 2 2 5" xfId="277"/>
    <cellStyle name="Normal 4 2 3 2 2 5 2" xfId="737"/>
    <cellStyle name="Normal 4 2 3 2 2 5 3" xfId="1275"/>
    <cellStyle name="Normal 4 2 3 2 2 6" xfId="354"/>
    <cellStyle name="Normal 4 2 3 2 2 6 2" xfId="813"/>
    <cellStyle name="Normal 4 2 3 2 2 7" xfId="507"/>
    <cellStyle name="Normal 4 2 3 2 2 8" xfId="967"/>
    <cellStyle name="Normal 4 2 3 2 2 9" xfId="1046"/>
    <cellStyle name="Normal 4 2 3 2 3" xfId="36"/>
    <cellStyle name="Normal 4 2 3 2 3 2" xfId="126"/>
    <cellStyle name="Normal 4 2 3 2 3 2 2" xfId="432"/>
    <cellStyle name="Normal 4 2 3 2 3 2 2 2" xfId="891"/>
    <cellStyle name="Normal 4 2 3 2 3 2 3" xfId="588"/>
    <cellStyle name="Normal 4 2 3 2 3 2 4" xfId="1126"/>
    <cellStyle name="Normal 4 2 3 2 3 3" xfId="202"/>
    <cellStyle name="Normal 4 2 3 2 3 3 2" xfId="663"/>
    <cellStyle name="Normal 4 2 3 2 3 3 3" xfId="1201"/>
    <cellStyle name="Normal 4 2 3 2 3 4" xfId="279"/>
    <cellStyle name="Normal 4 2 3 2 3 4 2" xfId="739"/>
    <cellStyle name="Normal 4 2 3 2 3 4 3" xfId="1277"/>
    <cellStyle name="Normal 4 2 3 2 3 5" xfId="356"/>
    <cellStyle name="Normal 4 2 3 2 3 5 2" xfId="815"/>
    <cellStyle name="Normal 4 2 3 2 3 6" xfId="509"/>
    <cellStyle name="Normal 4 2 3 2 3 7" xfId="969"/>
    <cellStyle name="Normal 4 2 3 2 3 8" xfId="1048"/>
    <cellStyle name="Normal 4 2 3 2 4" xfId="123"/>
    <cellStyle name="Normal 4 2 3 2 4 2" xfId="429"/>
    <cellStyle name="Normal 4 2 3 2 4 2 2" xfId="888"/>
    <cellStyle name="Normal 4 2 3 2 4 3" xfId="585"/>
    <cellStyle name="Normal 4 2 3 2 4 4" xfId="1123"/>
    <cellStyle name="Normal 4 2 3 2 5" xfId="199"/>
    <cellStyle name="Normal 4 2 3 2 5 2" xfId="660"/>
    <cellStyle name="Normal 4 2 3 2 5 3" xfId="1198"/>
    <cellStyle name="Normal 4 2 3 2 6" xfId="276"/>
    <cellStyle name="Normal 4 2 3 2 6 2" xfId="736"/>
    <cellStyle name="Normal 4 2 3 2 6 3" xfId="1274"/>
    <cellStyle name="Normal 4 2 3 2 7" xfId="353"/>
    <cellStyle name="Normal 4 2 3 2 7 2" xfId="812"/>
    <cellStyle name="Normal 4 2 3 2 8" xfId="506"/>
    <cellStyle name="Normal 4 2 3 2 9" xfId="966"/>
    <cellStyle name="Normal 4 2 3 3" xfId="37"/>
    <cellStyle name="Normal 4 2 3 3 10" xfId="1049"/>
    <cellStyle name="Normal 4 2 3 3 2" xfId="38"/>
    <cellStyle name="Normal 4 2 3 3 2 2" xfId="39"/>
    <cellStyle name="Normal 4 2 3 3 2 2 2" xfId="129"/>
    <cellStyle name="Normal 4 2 3 3 2 2 2 2" xfId="435"/>
    <cellStyle name="Normal 4 2 3 3 2 2 2 2 2" xfId="894"/>
    <cellStyle name="Normal 4 2 3 3 2 2 2 3" xfId="591"/>
    <cellStyle name="Normal 4 2 3 3 2 2 2 4" xfId="1129"/>
    <cellStyle name="Normal 4 2 3 3 2 2 3" xfId="205"/>
    <cellStyle name="Normal 4 2 3 3 2 2 3 2" xfId="666"/>
    <cellStyle name="Normal 4 2 3 3 2 2 3 3" xfId="1204"/>
    <cellStyle name="Normal 4 2 3 3 2 2 4" xfId="282"/>
    <cellStyle name="Normal 4 2 3 3 2 2 4 2" xfId="742"/>
    <cellStyle name="Normal 4 2 3 3 2 2 4 3" xfId="1280"/>
    <cellStyle name="Normal 4 2 3 3 2 2 5" xfId="359"/>
    <cellStyle name="Normal 4 2 3 3 2 2 5 2" xfId="818"/>
    <cellStyle name="Normal 4 2 3 3 2 2 6" xfId="512"/>
    <cellStyle name="Normal 4 2 3 3 2 2 7" xfId="972"/>
    <cellStyle name="Normal 4 2 3 3 2 2 8" xfId="1051"/>
    <cellStyle name="Normal 4 2 3 3 2 3" xfId="128"/>
    <cellStyle name="Normal 4 2 3 3 2 3 2" xfId="434"/>
    <cellStyle name="Normal 4 2 3 3 2 3 2 2" xfId="893"/>
    <cellStyle name="Normal 4 2 3 3 2 3 3" xfId="590"/>
    <cellStyle name="Normal 4 2 3 3 2 3 4" xfId="1128"/>
    <cellStyle name="Normal 4 2 3 3 2 4" xfId="204"/>
    <cellStyle name="Normal 4 2 3 3 2 4 2" xfId="665"/>
    <cellStyle name="Normal 4 2 3 3 2 4 3" xfId="1203"/>
    <cellStyle name="Normal 4 2 3 3 2 5" xfId="281"/>
    <cellStyle name="Normal 4 2 3 3 2 5 2" xfId="741"/>
    <cellStyle name="Normal 4 2 3 3 2 5 3" xfId="1279"/>
    <cellStyle name="Normal 4 2 3 3 2 6" xfId="358"/>
    <cellStyle name="Normal 4 2 3 3 2 6 2" xfId="817"/>
    <cellStyle name="Normal 4 2 3 3 2 7" xfId="511"/>
    <cellStyle name="Normal 4 2 3 3 2 8" xfId="971"/>
    <cellStyle name="Normal 4 2 3 3 2 9" xfId="1050"/>
    <cellStyle name="Normal 4 2 3 3 3" xfId="40"/>
    <cellStyle name="Normal 4 2 3 3 3 2" xfId="130"/>
    <cellStyle name="Normal 4 2 3 3 3 2 2" xfId="436"/>
    <cellStyle name="Normal 4 2 3 3 3 2 2 2" xfId="895"/>
    <cellStyle name="Normal 4 2 3 3 3 2 3" xfId="592"/>
    <cellStyle name="Normal 4 2 3 3 3 2 4" xfId="1130"/>
    <cellStyle name="Normal 4 2 3 3 3 3" xfId="206"/>
    <cellStyle name="Normal 4 2 3 3 3 3 2" xfId="667"/>
    <cellStyle name="Normal 4 2 3 3 3 3 3" xfId="1205"/>
    <cellStyle name="Normal 4 2 3 3 3 4" xfId="283"/>
    <cellStyle name="Normal 4 2 3 3 3 4 2" xfId="743"/>
    <cellStyle name="Normal 4 2 3 3 3 4 3" xfId="1281"/>
    <cellStyle name="Normal 4 2 3 3 3 5" xfId="360"/>
    <cellStyle name="Normal 4 2 3 3 3 5 2" xfId="819"/>
    <cellStyle name="Normal 4 2 3 3 3 6" xfId="513"/>
    <cellStyle name="Normal 4 2 3 3 3 7" xfId="973"/>
    <cellStyle name="Normal 4 2 3 3 3 8" xfId="1052"/>
    <cellStyle name="Normal 4 2 3 3 4" xfId="127"/>
    <cellStyle name="Normal 4 2 3 3 4 2" xfId="433"/>
    <cellStyle name="Normal 4 2 3 3 4 2 2" xfId="892"/>
    <cellStyle name="Normal 4 2 3 3 4 3" xfId="589"/>
    <cellStyle name="Normal 4 2 3 3 4 4" xfId="1127"/>
    <cellStyle name="Normal 4 2 3 3 5" xfId="203"/>
    <cellStyle name="Normal 4 2 3 3 5 2" xfId="664"/>
    <cellStyle name="Normal 4 2 3 3 5 3" xfId="1202"/>
    <cellStyle name="Normal 4 2 3 3 6" xfId="280"/>
    <cellStyle name="Normal 4 2 3 3 6 2" xfId="740"/>
    <cellStyle name="Normal 4 2 3 3 6 3" xfId="1278"/>
    <cellStyle name="Normal 4 2 3 3 7" xfId="357"/>
    <cellStyle name="Normal 4 2 3 3 7 2" xfId="816"/>
    <cellStyle name="Normal 4 2 3 3 8" xfId="510"/>
    <cellStyle name="Normal 4 2 3 3 9" xfId="970"/>
    <cellStyle name="Normal 4 2 3 4" xfId="41"/>
    <cellStyle name="Normal 4 2 3 4 2" xfId="42"/>
    <cellStyle name="Normal 4 2 3 4 2 2" xfId="132"/>
    <cellStyle name="Normal 4 2 3 4 2 2 2" xfId="438"/>
    <cellStyle name="Normal 4 2 3 4 2 2 2 2" xfId="897"/>
    <cellStyle name="Normal 4 2 3 4 2 2 3" xfId="594"/>
    <cellStyle name="Normal 4 2 3 4 2 2 4" xfId="1132"/>
    <cellStyle name="Normal 4 2 3 4 2 3" xfId="208"/>
    <cellStyle name="Normal 4 2 3 4 2 3 2" xfId="669"/>
    <cellStyle name="Normal 4 2 3 4 2 3 3" xfId="1207"/>
    <cellStyle name="Normal 4 2 3 4 2 4" xfId="285"/>
    <cellStyle name="Normal 4 2 3 4 2 4 2" xfId="745"/>
    <cellStyle name="Normal 4 2 3 4 2 4 3" xfId="1283"/>
    <cellStyle name="Normal 4 2 3 4 2 5" xfId="362"/>
    <cellStyle name="Normal 4 2 3 4 2 5 2" xfId="821"/>
    <cellStyle name="Normal 4 2 3 4 2 6" xfId="515"/>
    <cellStyle name="Normal 4 2 3 4 2 7" xfId="975"/>
    <cellStyle name="Normal 4 2 3 4 2 8" xfId="1054"/>
    <cellStyle name="Normal 4 2 3 4 3" xfId="131"/>
    <cellStyle name="Normal 4 2 3 4 3 2" xfId="437"/>
    <cellStyle name="Normal 4 2 3 4 3 2 2" xfId="896"/>
    <cellStyle name="Normal 4 2 3 4 3 3" xfId="593"/>
    <cellStyle name="Normal 4 2 3 4 3 4" xfId="1131"/>
    <cellStyle name="Normal 4 2 3 4 4" xfId="207"/>
    <cellStyle name="Normal 4 2 3 4 4 2" xfId="668"/>
    <cellStyle name="Normal 4 2 3 4 4 3" xfId="1206"/>
    <cellStyle name="Normal 4 2 3 4 5" xfId="284"/>
    <cellStyle name="Normal 4 2 3 4 5 2" xfId="744"/>
    <cellStyle name="Normal 4 2 3 4 5 3" xfId="1282"/>
    <cellStyle name="Normal 4 2 3 4 6" xfId="361"/>
    <cellStyle name="Normal 4 2 3 4 6 2" xfId="820"/>
    <cellStyle name="Normal 4 2 3 4 7" xfId="514"/>
    <cellStyle name="Normal 4 2 3 4 8" xfId="974"/>
    <cellStyle name="Normal 4 2 3 4 9" xfId="1053"/>
    <cellStyle name="Normal 4 2 3 5" xfId="43"/>
    <cellStyle name="Normal 4 2 3 5 2" xfId="133"/>
    <cellStyle name="Normal 4 2 3 5 2 2" xfId="439"/>
    <cellStyle name="Normal 4 2 3 5 2 2 2" xfId="898"/>
    <cellStyle name="Normal 4 2 3 5 2 3" xfId="595"/>
    <cellStyle name="Normal 4 2 3 5 2 4" xfId="1133"/>
    <cellStyle name="Normal 4 2 3 5 3" xfId="209"/>
    <cellStyle name="Normal 4 2 3 5 3 2" xfId="670"/>
    <cellStyle name="Normal 4 2 3 5 3 3" xfId="1208"/>
    <cellStyle name="Normal 4 2 3 5 4" xfId="286"/>
    <cellStyle name="Normal 4 2 3 5 4 2" xfId="746"/>
    <cellStyle name="Normal 4 2 3 5 4 3" xfId="1284"/>
    <cellStyle name="Normal 4 2 3 5 5" xfId="363"/>
    <cellStyle name="Normal 4 2 3 5 5 2" xfId="822"/>
    <cellStyle name="Normal 4 2 3 5 6" xfId="516"/>
    <cellStyle name="Normal 4 2 3 5 7" xfId="976"/>
    <cellStyle name="Normal 4 2 3 5 8" xfId="1055"/>
    <cellStyle name="Normal 4 2 3 6" xfId="122"/>
    <cellStyle name="Normal 4 2 3 6 2" xfId="428"/>
    <cellStyle name="Normal 4 2 3 6 2 2" xfId="887"/>
    <cellStyle name="Normal 4 2 3 6 3" xfId="584"/>
    <cellStyle name="Normal 4 2 3 6 4" xfId="1122"/>
    <cellStyle name="Normal 4 2 3 7" xfId="198"/>
    <cellStyle name="Normal 4 2 3 7 2" xfId="659"/>
    <cellStyle name="Normal 4 2 3 7 3" xfId="1197"/>
    <cellStyle name="Normal 4 2 3 8" xfId="275"/>
    <cellStyle name="Normal 4 2 3 8 2" xfId="735"/>
    <cellStyle name="Normal 4 2 3 8 3" xfId="1273"/>
    <cellStyle name="Normal 4 2 3 9" xfId="352"/>
    <cellStyle name="Normal 4 2 3 9 2" xfId="811"/>
    <cellStyle name="Normal 4 2 4" xfId="44"/>
    <cellStyle name="Normal 4 2 4 10" xfId="1056"/>
    <cellStyle name="Normal 4 2 4 2" xfId="45"/>
    <cellStyle name="Normal 4 2 4 2 2" xfId="46"/>
    <cellStyle name="Normal 4 2 4 2 2 2" xfId="136"/>
    <cellStyle name="Normal 4 2 4 2 2 2 2" xfId="442"/>
    <cellStyle name="Normal 4 2 4 2 2 2 2 2" xfId="901"/>
    <cellStyle name="Normal 4 2 4 2 2 2 3" xfId="598"/>
    <cellStyle name="Normal 4 2 4 2 2 2 4" xfId="1136"/>
    <cellStyle name="Normal 4 2 4 2 2 3" xfId="212"/>
    <cellStyle name="Normal 4 2 4 2 2 3 2" xfId="673"/>
    <cellStyle name="Normal 4 2 4 2 2 3 3" xfId="1211"/>
    <cellStyle name="Normal 4 2 4 2 2 4" xfId="289"/>
    <cellStyle name="Normal 4 2 4 2 2 4 2" xfId="749"/>
    <cellStyle name="Normal 4 2 4 2 2 4 3" xfId="1287"/>
    <cellStyle name="Normal 4 2 4 2 2 5" xfId="366"/>
    <cellStyle name="Normal 4 2 4 2 2 5 2" xfId="825"/>
    <cellStyle name="Normal 4 2 4 2 2 6" xfId="519"/>
    <cellStyle name="Normal 4 2 4 2 2 7" xfId="979"/>
    <cellStyle name="Normal 4 2 4 2 2 8" xfId="1058"/>
    <cellStyle name="Normal 4 2 4 2 3" xfId="135"/>
    <cellStyle name="Normal 4 2 4 2 3 2" xfId="441"/>
    <cellStyle name="Normal 4 2 4 2 3 2 2" xfId="900"/>
    <cellStyle name="Normal 4 2 4 2 3 3" xfId="597"/>
    <cellStyle name="Normal 4 2 4 2 3 4" xfId="1135"/>
    <cellStyle name="Normal 4 2 4 2 4" xfId="211"/>
    <cellStyle name="Normal 4 2 4 2 4 2" xfId="672"/>
    <cellStyle name="Normal 4 2 4 2 4 3" xfId="1210"/>
    <cellStyle name="Normal 4 2 4 2 5" xfId="288"/>
    <cellStyle name="Normal 4 2 4 2 5 2" xfId="748"/>
    <cellStyle name="Normal 4 2 4 2 5 3" xfId="1286"/>
    <cellStyle name="Normal 4 2 4 2 6" xfId="365"/>
    <cellStyle name="Normal 4 2 4 2 6 2" xfId="824"/>
    <cellStyle name="Normal 4 2 4 2 7" xfId="518"/>
    <cellStyle name="Normal 4 2 4 2 8" xfId="978"/>
    <cellStyle name="Normal 4 2 4 2 9" xfId="1057"/>
    <cellStyle name="Normal 4 2 4 3" xfId="47"/>
    <cellStyle name="Normal 4 2 4 3 2" xfId="137"/>
    <cellStyle name="Normal 4 2 4 3 2 2" xfId="443"/>
    <cellStyle name="Normal 4 2 4 3 2 2 2" xfId="902"/>
    <cellStyle name="Normal 4 2 4 3 2 3" xfId="599"/>
    <cellStyle name="Normal 4 2 4 3 2 4" xfId="1137"/>
    <cellStyle name="Normal 4 2 4 3 3" xfId="213"/>
    <cellStyle name="Normal 4 2 4 3 3 2" xfId="674"/>
    <cellStyle name="Normal 4 2 4 3 3 3" xfId="1212"/>
    <cellStyle name="Normal 4 2 4 3 4" xfId="290"/>
    <cellStyle name="Normal 4 2 4 3 4 2" xfId="750"/>
    <cellStyle name="Normal 4 2 4 3 4 3" xfId="1288"/>
    <cellStyle name="Normal 4 2 4 3 5" xfId="367"/>
    <cellStyle name="Normal 4 2 4 3 5 2" xfId="826"/>
    <cellStyle name="Normal 4 2 4 3 6" xfId="520"/>
    <cellStyle name="Normal 4 2 4 3 7" xfId="980"/>
    <cellStyle name="Normal 4 2 4 3 8" xfId="1059"/>
    <cellStyle name="Normal 4 2 4 4" xfId="134"/>
    <cellStyle name="Normal 4 2 4 4 2" xfId="440"/>
    <cellStyle name="Normal 4 2 4 4 2 2" xfId="899"/>
    <cellStyle name="Normal 4 2 4 4 3" xfId="596"/>
    <cellStyle name="Normal 4 2 4 4 4" xfId="1134"/>
    <cellStyle name="Normal 4 2 4 5" xfId="210"/>
    <cellStyle name="Normal 4 2 4 5 2" xfId="671"/>
    <cellStyle name="Normal 4 2 4 5 3" xfId="1209"/>
    <cellStyle name="Normal 4 2 4 6" xfId="287"/>
    <cellStyle name="Normal 4 2 4 6 2" xfId="747"/>
    <cellStyle name="Normal 4 2 4 6 3" xfId="1285"/>
    <cellStyle name="Normal 4 2 4 7" xfId="364"/>
    <cellStyle name="Normal 4 2 4 7 2" xfId="823"/>
    <cellStyle name="Normal 4 2 4 8" xfId="517"/>
    <cellStyle name="Normal 4 2 4 9" xfId="977"/>
    <cellStyle name="Normal 4 2 5" xfId="48"/>
    <cellStyle name="Normal 4 2 5 10" xfId="1060"/>
    <cellStyle name="Normal 4 2 5 2" xfId="49"/>
    <cellStyle name="Normal 4 2 5 2 2" xfId="50"/>
    <cellStyle name="Normal 4 2 5 2 2 2" xfId="140"/>
    <cellStyle name="Normal 4 2 5 2 2 2 2" xfId="446"/>
    <cellStyle name="Normal 4 2 5 2 2 2 2 2" xfId="905"/>
    <cellStyle name="Normal 4 2 5 2 2 2 3" xfId="602"/>
    <cellStyle name="Normal 4 2 5 2 2 2 4" xfId="1140"/>
    <cellStyle name="Normal 4 2 5 2 2 3" xfId="216"/>
    <cellStyle name="Normal 4 2 5 2 2 3 2" xfId="677"/>
    <cellStyle name="Normal 4 2 5 2 2 3 3" xfId="1215"/>
    <cellStyle name="Normal 4 2 5 2 2 4" xfId="293"/>
    <cellStyle name="Normal 4 2 5 2 2 4 2" xfId="753"/>
    <cellStyle name="Normal 4 2 5 2 2 4 3" xfId="1291"/>
    <cellStyle name="Normal 4 2 5 2 2 5" xfId="370"/>
    <cellStyle name="Normal 4 2 5 2 2 5 2" xfId="829"/>
    <cellStyle name="Normal 4 2 5 2 2 6" xfId="523"/>
    <cellStyle name="Normal 4 2 5 2 2 7" xfId="983"/>
    <cellStyle name="Normal 4 2 5 2 2 8" xfId="1062"/>
    <cellStyle name="Normal 4 2 5 2 3" xfId="139"/>
    <cellStyle name="Normal 4 2 5 2 3 2" xfId="445"/>
    <cellStyle name="Normal 4 2 5 2 3 2 2" xfId="904"/>
    <cellStyle name="Normal 4 2 5 2 3 3" xfId="601"/>
    <cellStyle name="Normal 4 2 5 2 3 4" xfId="1139"/>
    <cellStyle name="Normal 4 2 5 2 4" xfId="215"/>
    <cellStyle name="Normal 4 2 5 2 4 2" xfId="676"/>
    <cellStyle name="Normal 4 2 5 2 4 3" xfId="1214"/>
    <cellStyle name="Normal 4 2 5 2 5" xfId="292"/>
    <cellStyle name="Normal 4 2 5 2 5 2" xfId="752"/>
    <cellStyle name="Normal 4 2 5 2 5 3" xfId="1290"/>
    <cellStyle name="Normal 4 2 5 2 6" xfId="369"/>
    <cellStyle name="Normal 4 2 5 2 6 2" xfId="828"/>
    <cellStyle name="Normal 4 2 5 2 7" xfId="522"/>
    <cellStyle name="Normal 4 2 5 2 8" xfId="982"/>
    <cellStyle name="Normal 4 2 5 2 9" xfId="1061"/>
    <cellStyle name="Normal 4 2 5 3" xfId="51"/>
    <cellStyle name="Normal 4 2 5 3 2" xfId="141"/>
    <cellStyle name="Normal 4 2 5 3 2 2" xfId="447"/>
    <cellStyle name="Normal 4 2 5 3 2 2 2" xfId="906"/>
    <cellStyle name="Normal 4 2 5 3 2 3" xfId="603"/>
    <cellStyle name="Normal 4 2 5 3 2 4" xfId="1141"/>
    <cellStyle name="Normal 4 2 5 3 3" xfId="217"/>
    <cellStyle name="Normal 4 2 5 3 3 2" xfId="678"/>
    <cellStyle name="Normal 4 2 5 3 3 3" xfId="1216"/>
    <cellStyle name="Normal 4 2 5 3 4" xfId="294"/>
    <cellStyle name="Normal 4 2 5 3 4 2" xfId="754"/>
    <cellStyle name="Normal 4 2 5 3 4 3" xfId="1292"/>
    <cellStyle name="Normal 4 2 5 3 5" xfId="371"/>
    <cellStyle name="Normal 4 2 5 3 5 2" xfId="830"/>
    <cellStyle name="Normal 4 2 5 3 6" xfId="524"/>
    <cellStyle name="Normal 4 2 5 3 7" xfId="984"/>
    <cellStyle name="Normal 4 2 5 3 8" xfId="1063"/>
    <cellStyle name="Normal 4 2 5 4" xfId="138"/>
    <cellStyle name="Normal 4 2 5 4 2" xfId="444"/>
    <cellStyle name="Normal 4 2 5 4 2 2" xfId="903"/>
    <cellStyle name="Normal 4 2 5 4 3" xfId="600"/>
    <cellStyle name="Normal 4 2 5 4 4" xfId="1138"/>
    <cellStyle name="Normal 4 2 5 5" xfId="214"/>
    <cellStyle name="Normal 4 2 5 5 2" xfId="675"/>
    <cellStyle name="Normal 4 2 5 5 3" xfId="1213"/>
    <cellStyle name="Normal 4 2 5 6" xfId="291"/>
    <cellStyle name="Normal 4 2 5 6 2" xfId="751"/>
    <cellStyle name="Normal 4 2 5 6 3" xfId="1289"/>
    <cellStyle name="Normal 4 2 5 7" xfId="368"/>
    <cellStyle name="Normal 4 2 5 7 2" xfId="827"/>
    <cellStyle name="Normal 4 2 5 8" xfId="521"/>
    <cellStyle name="Normal 4 2 5 9" xfId="981"/>
    <cellStyle name="Normal 4 2 6" xfId="52"/>
    <cellStyle name="Normal 4 2 6 2" xfId="53"/>
    <cellStyle name="Normal 4 2 6 2 2" xfId="143"/>
    <cellStyle name="Normal 4 2 6 2 2 2" xfId="449"/>
    <cellStyle name="Normal 4 2 6 2 2 2 2" xfId="908"/>
    <cellStyle name="Normal 4 2 6 2 2 3" xfId="605"/>
    <cellStyle name="Normal 4 2 6 2 2 4" xfId="1143"/>
    <cellStyle name="Normal 4 2 6 2 3" xfId="219"/>
    <cellStyle name="Normal 4 2 6 2 3 2" xfId="680"/>
    <cellStyle name="Normal 4 2 6 2 3 3" xfId="1218"/>
    <cellStyle name="Normal 4 2 6 2 4" xfId="296"/>
    <cellStyle name="Normal 4 2 6 2 4 2" xfId="756"/>
    <cellStyle name="Normal 4 2 6 2 4 3" xfId="1294"/>
    <cellStyle name="Normal 4 2 6 2 5" xfId="373"/>
    <cellStyle name="Normal 4 2 6 2 5 2" xfId="832"/>
    <cellStyle name="Normal 4 2 6 2 6" xfId="526"/>
    <cellStyle name="Normal 4 2 6 2 7" xfId="986"/>
    <cellStyle name="Normal 4 2 6 2 8" xfId="1065"/>
    <cellStyle name="Normal 4 2 6 3" xfId="142"/>
    <cellStyle name="Normal 4 2 6 3 2" xfId="448"/>
    <cellStyle name="Normal 4 2 6 3 2 2" xfId="907"/>
    <cellStyle name="Normal 4 2 6 3 3" xfId="604"/>
    <cellStyle name="Normal 4 2 6 3 4" xfId="1142"/>
    <cellStyle name="Normal 4 2 6 4" xfId="218"/>
    <cellStyle name="Normal 4 2 6 4 2" xfId="679"/>
    <cellStyle name="Normal 4 2 6 4 3" xfId="1217"/>
    <cellStyle name="Normal 4 2 6 5" xfId="295"/>
    <cellStyle name="Normal 4 2 6 5 2" xfId="755"/>
    <cellStyle name="Normal 4 2 6 5 3" xfId="1293"/>
    <cellStyle name="Normal 4 2 6 6" xfId="372"/>
    <cellStyle name="Normal 4 2 6 6 2" xfId="831"/>
    <cellStyle name="Normal 4 2 6 7" xfId="525"/>
    <cellStyle name="Normal 4 2 6 8" xfId="985"/>
    <cellStyle name="Normal 4 2 6 9" xfId="1064"/>
    <cellStyle name="Normal 4 2 7" xfId="54"/>
    <cellStyle name="Normal 4 2 7 2" xfId="144"/>
    <cellStyle name="Normal 4 2 7 2 2" xfId="450"/>
    <cellStyle name="Normal 4 2 7 2 2 2" xfId="909"/>
    <cellStyle name="Normal 4 2 7 2 3" xfId="606"/>
    <cellStyle name="Normal 4 2 7 2 4" xfId="1144"/>
    <cellStyle name="Normal 4 2 7 3" xfId="220"/>
    <cellStyle name="Normal 4 2 7 3 2" xfId="681"/>
    <cellStyle name="Normal 4 2 7 3 3" xfId="1219"/>
    <cellStyle name="Normal 4 2 7 4" xfId="297"/>
    <cellStyle name="Normal 4 2 7 4 2" xfId="757"/>
    <cellStyle name="Normal 4 2 7 4 3" xfId="1295"/>
    <cellStyle name="Normal 4 2 7 5" xfId="374"/>
    <cellStyle name="Normal 4 2 7 5 2" xfId="833"/>
    <cellStyle name="Normal 4 2 7 6" xfId="527"/>
    <cellStyle name="Normal 4 2 7 7" xfId="987"/>
    <cellStyle name="Normal 4 2 7 8" xfId="1066"/>
    <cellStyle name="Normal 4 2 8" xfId="109"/>
    <cellStyle name="Normal 4 2 8 2" xfId="415"/>
    <cellStyle name="Normal 4 2 8 2 2" xfId="874"/>
    <cellStyle name="Normal 4 2 8 3" xfId="571"/>
    <cellStyle name="Normal 4 2 8 4" xfId="1109"/>
    <cellStyle name="Normal 4 2 9" xfId="185"/>
    <cellStyle name="Normal 4 2 9 2" xfId="646"/>
    <cellStyle name="Normal 4 2 9 3" xfId="1184"/>
    <cellStyle name="Normal 4 3" xfId="55"/>
    <cellStyle name="Normal 4 3 10" xfId="528"/>
    <cellStyle name="Normal 4 3 11" xfId="988"/>
    <cellStyle name="Normal 4 3 12" xfId="1067"/>
    <cellStyle name="Normal 4 3 2" xfId="56"/>
    <cellStyle name="Normal 4 3 2 10" xfId="1068"/>
    <cellStyle name="Normal 4 3 2 2" xfId="57"/>
    <cellStyle name="Normal 4 3 2 2 2" xfId="58"/>
    <cellStyle name="Normal 4 3 2 2 2 2" xfId="148"/>
    <cellStyle name="Normal 4 3 2 2 2 2 2" xfId="454"/>
    <cellStyle name="Normal 4 3 2 2 2 2 2 2" xfId="913"/>
    <cellStyle name="Normal 4 3 2 2 2 2 3" xfId="610"/>
    <cellStyle name="Normal 4 3 2 2 2 2 4" xfId="1148"/>
    <cellStyle name="Normal 4 3 2 2 2 3" xfId="224"/>
    <cellStyle name="Normal 4 3 2 2 2 3 2" xfId="685"/>
    <cellStyle name="Normal 4 3 2 2 2 3 3" xfId="1223"/>
    <cellStyle name="Normal 4 3 2 2 2 4" xfId="301"/>
    <cellStyle name="Normal 4 3 2 2 2 4 2" xfId="761"/>
    <cellStyle name="Normal 4 3 2 2 2 4 3" xfId="1299"/>
    <cellStyle name="Normal 4 3 2 2 2 5" xfId="378"/>
    <cellStyle name="Normal 4 3 2 2 2 5 2" xfId="837"/>
    <cellStyle name="Normal 4 3 2 2 2 6" xfId="531"/>
    <cellStyle name="Normal 4 3 2 2 2 7" xfId="991"/>
    <cellStyle name="Normal 4 3 2 2 2 8" xfId="1070"/>
    <cellStyle name="Normal 4 3 2 2 3" xfId="147"/>
    <cellStyle name="Normal 4 3 2 2 3 2" xfId="453"/>
    <cellStyle name="Normal 4 3 2 2 3 2 2" xfId="912"/>
    <cellStyle name="Normal 4 3 2 2 3 3" xfId="609"/>
    <cellStyle name="Normal 4 3 2 2 3 4" xfId="1147"/>
    <cellStyle name="Normal 4 3 2 2 4" xfId="223"/>
    <cellStyle name="Normal 4 3 2 2 4 2" xfId="684"/>
    <cellStyle name="Normal 4 3 2 2 4 3" xfId="1222"/>
    <cellStyle name="Normal 4 3 2 2 5" xfId="300"/>
    <cellStyle name="Normal 4 3 2 2 5 2" xfId="760"/>
    <cellStyle name="Normal 4 3 2 2 5 3" xfId="1298"/>
    <cellStyle name="Normal 4 3 2 2 6" xfId="377"/>
    <cellStyle name="Normal 4 3 2 2 6 2" xfId="836"/>
    <cellStyle name="Normal 4 3 2 2 7" xfId="530"/>
    <cellStyle name="Normal 4 3 2 2 8" xfId="990"/>
    <cellStyle name="Normal 4 3 2 2 9" xfId="1069"/>
    <cellStyle name="Normal 4 3 2 3" xfId="59"/>
    <cellStyle name="Normal 4 3 2 3 2" xfId="149"/>
    <cellStyle name="Normal 4 3 2 3 2 2" xfId="455"/>
    <cellStyle name="Normal 4 3 2 3 2 2 2" xfId="914"/>
    <cellStyle name="Normal 4 3 2 3 2 3" xfId="611"/>
    <cellStyle name="Normal 4 3 2 3 2 4" xfId="1149"/>
    <cellStyle name="Normal 4 3 2 3 3" xfId="225"/>
    <cellStyle name="Normal 4 3 2 3 3 2" xfId="686"/>
    <cellStyle name="Normal 4 3 2 3 3 3" xfId="1224"/>
    <cellStyle name="Normal 4 3 2 3 4" xfId="302"/>
    <cellStyle name="Normal 4 3 2 3 4 2" xfId="762"/>
    <cellStyle name="Normal 4 3 2 3 4 3" xfId="1300"/>
    <cellStyle name="Normal 4 3 2 3 5" xfId="379"/>
    <cellStyle name="Normal 4 3 2 3 5 2" xfId="838"/>
    <cellStyle name="Normal 4 3 2 3 6" xfId="532"/>
    <cellStyle name="Normal 4 3 2 3 7" xfId="992"/>
    <cellStyle name="Normal 4 3 2 3 8" xfId="1071"/>
    <cellStyle name="Normal 4 3 2 4" xfId="146"/>
    <cellStyle name="Normal 4 3 2 4 2" xfId="452"/>
    <cellStyle name="Normal 4 3 2 4 2 2" xfId="911"/>
    <cellStyle name="Normal 4 3 2 4 3" xfId="608"/>
    <cellStyle name="Normal 4 3 2 4 4" xfId="1146"/>
    <cellStyle name="Normal 4 3 2 5" xfId="222"/>
    <cellStyle name="Normal 4 3 2 5 2" xfId="683"/>
    <cellStyle name="Normal 4 3 2 5 3" xfId="1221"/>
    <cellStyle name="Normal 4 3 2 6" xfId="299"/>
    <cellStyle name="Normal 4 3 2 6 2" xfId="759"/>
    <cellStyle name="Normal 4 3 2 6 3" xfId="1297"/>
    <cellStyle name="Normal 4 3 2 7" xfId="376"/>
    <cellStyle name="Normal 4 3 2 7 2" xfId="835"/>
    <cellStyle name="Normal 4 3 2 8" xfId="529"/>
    <cellStyle name="Normal 4 3 2 9" xfId="989"/>
    <cellStyle name="Normal 4 3 3" xfId="60"/>
    <cellStyle name="Normal 4 3 3 10" xfId="1072"/>
    <cellStyle name="Normal 4 3 3 2" xfId="61"/>
    <cellStyle name="Normal 4 3 3 2 2" xfId="62"/>
    <cellStyle name="Normal 4 3 3 2 2 2" xfId="152"/>
    <cellStyle name="Normal 4 3 3 2 2 2 2" xfId="458"/>
    <cellStyle name="Normal 4 3 3 2 2 2 2 2" xfId="917"/>
    <cellStyle name="Normal 4 3 3 2 2 2 3" xfId="614"/>
    <cellStyle name="Normal 4 3 3 2 2 2 4" xfId="1152"/>
    <cellStyle name="Normal 4 3 3 2 2 3" xfId="228"/>
    <cellStyle name="Normal 4 3 3 2 2 3 2" xfId="689"/>
    <cellStyle name="Normal 4 3 3 2 2 3 3" xfId="1227"/>
    <cellStyle name="Normal 4 3 3 2 2 4" xfId="305"/>
    <cellStyle name="Normal 4 3 3 2 2 4 2" xfId="765"/>
    <cellStyle name="Normal 4 3 3 2 2 4 3" xfId="1303"/>
    <cellStyle name="Normal 4 3 3 2 2 5" xfId="382"/>
    <cellStyle name="Normal 4 3 3 2 2 5 2" xfId="841"/>
    <cellStyle name="Normal 4 3 3 2 2 6" xfId="535"/>
    <cellStyle name="Normal 4 3 3 2 2 7" xfId="995"/>
    <cellStyle name="Normal 4 3 3 2 2 8" xfId="1074"/>
    <cellStyle name="Normal 4 3 3 2 3" xfId="151"/>
    <cellStyle name="Normal 4 3 3 2 3 2" xfId="457"/>
    <cellStyle name="Normal 4 3 3 2 3 2 2" xfId="916"/>
    <cellStyle name="Normal 4 3 3 2 3 3" xfId="613"/>
    <cellStyle name="Normal 4 3 3 2 3 4" xfId="1151"/>
    <cellStyle name="Normal 4 3 3 2 4" xfId="227"/>
    <cellStyle name="Normal 4 3 3 2 4 2" xfId="688"/>
    <cellStyle name="Normal 4 3 3 2 4 3" xfId="1226"/>
    <cellStyle name="Normal 4 3 3 2 5" xfId="304"/>
    <cellStyle name="Normal 4 3 3 2 5 2" xfId="764"/>
    <cellStyle name="Normal 4 3 3 2 5 3" xfId="1302"/>
    <cellStyle name="Normal 4 3 3 2 6" xfId="381"/>
    <cellStyle name="Normal 4 3 3 2 6 2" xfId="840"/>
    <cellStyle name="Normal 4 3 3 2 7" xfId="534"/>
    <cellStyle name="Normal 4 3 3 2 8" xfId="994"/>
    <cellStyle name="Normal 4 3 3 2 9" xfId="1073"/>
    <cellStyle name="Normal 4 3 3 3" xfId="63"/>
    <cellStyle name="Normal 4 3 3 3 2" xfId="153"/>
    <cellStyle name="Normal 4 3 3 3 2 2" xfId="459"/>
    <cellStyle name="Normal 4 3 3 3 2 2 2" xfId="918"/>
    <cellStyle name="Normal 4 3 3 3 2 3" xfId="615"/>
    <cellStyle name="Normal 4 3 3 3 2 4" xfId="1153"/>
    <cellStyle name="Normal 4 3 3 3 3" xfId="229"/>
    <cellStyle name="Normal 4 3 3 3 3 2" xfId="690"/>
    <cellStyle name="Normal 4 3 3 3 3 3" xfId="1228"/>
    <cellStyle name="Normal 4 3 3 3 4" xfId="306"/>
    <cellStyle name="Normal 4 3 3 3 4 2" xfId="766"/>
    <cellStyle name="Normal 4 3 3 3 4 3" xfId="1304"/>
    <cellStyle name="Normal 4 3 3 3 5" xfId="383"/>
    <cellStyle name="Normal 4 3 3 3 5 2" xfId="842"/>
    <cellStyle name="Normal 4 3 3 3 6" xfId="536"/>
    <cellStyle name="Normal 4 3 3 3 7" xfId="996"/>
    <cellStyle name="Normal 4 3 3 3 8" xfId="1075"/>
    <cellStyle name="Normal 4 3 3 4" xfId="150"/>
    <cellStyle name="Normal 4 3 3 4 2" xfId="456"/>
    <cellStyle name="Normal 4 3 3 4 2 2" xfId="915"/>
    <cellStyle name="Normal 4 3 3 4 3" xfId="612"/>
    <cellStyle name="Normal 4 3 3 4 4" xfId="1150"/>
    <cellStyle name="Normal 4 3 3 5" xfId="226"/>
    <cellStyle name="Normal 4 3 3 5 2" xfId="687"/>
    <cellStyle name="Normal 4 3 3 5 3" xfId="1225"/>
    <cellStyle name="Normal 4 3 3 6" xfId="303"/>
    <cellStyle name="Normal 4 3 3 6 2" xfId="763"/>
    <cellStyle name="Normal 4 3 3 6 3" xfId="1301"/>
    <cellStyle name="Normal 4 3 3 7" xfId="380"/>
    <cellStyle name="Normal 4 3 3 7 2" xfId="839"/>
    <cellStyle name="Normal 4 3 3 8" xfId="533"/>
    <cellStyle name="Normal 4 3 3 9" xfId="993"/>
    <cellStyle name="Normal 4 3 4" xfId="64"/>
    <cellStyle name="Normal 4 3 4 2" xfId="65"/>
    <cellStyle name="Normal 4 3 4 2 2" xfId="155"/>
    <cellStyle name="Normal 4 3 4 2 2 2" xfId="461"/>
    <cellStyle name="Normal 4 3 4 2 2 2 2" xfId="920"/>
    <cellStyle name="Normal 4 3 4 2 2 3" xfId="617"/>
    <cellStyle name="Normal 4 3 4 2 2 4" xfId="1155"/>
    <cellStyle name="Normal 4 3 4 2 3" xfId="231"/>
    <cellStyle name="Normal 4 3 4 2 3 2" xfId="692"/>
    <cellStyle name="Normal 4 3 4 2 3 3" xfId="1230"/>
    <cellStyle name="Normal 4 3 4 2 4" xfId="308"/>
    <cellStyle name="Normal 4 3 4 2 4 2" xfId="768"/>
    <cellStyle name="Normal 4 3 4 2 4 3" xfId="1306"/>
    <cellStyle name="Normal 4 3 4 2 5" xfId="385"/>
    <cellStyle name="Normal 4 3 4 2 5 2" xfId="844"/>
    <cellStyle name="Normal 4 3 4 2 6" xfId="538"/>
    <cellStyle name="Normal 4 3 4 2 7" xfId="998"/>
    <cellStyle name="Normal 4 3 4 2 8" xfId="1077"/>
    <cellStyle name="Normal 4 3 4 3" xfId="154"/>
    <cellStyle name="Normal 4 3 4 3 2" xfId="460"/>
    <cellStyle name="Normal 4 3 4 3 2 2" xfId="919"/>
    <cellStyle name="Normal 4 3 4 3 3" xfId="616"/>
    <cellStyle name="Normal 4 3 4 3 4" xfId="1154"/>
    <cellStyle name="Normal 4 3 4 4" xfId="230"/>
    <cellStyle name="Normal 4 3 4 4 2" xfId="691"/>
    <cellStyle name="Normal 4 3 4 4 3" xfId="1229"/>
    <cellStyle name="Normal 4 3 4 5" xfId="307"/>
    <cellStyle name="Normal 4 3 4 5 2" xfId="767"/>
    <cellStyle name="Normal 4 3 4 5 3" xfId="1305"/>
    <cellStyle name="Normal 4 3 4 6" xfId="384"/>
    <cellStyle name="Normal 4 3 4 6 2" xfId="843"/>
    <cellStyle name="Normal 4 3 4 7" xfId="537"/>
    <cellStyle name="Normal 4 3 4 8" xfId="997"/>
    <cellStyle name="Normal 4 3 4 9" xfId="1076"/>
    <cellStyle name="Normal 4 3 5" xfId="66"/>
    <cellStyle name="Normal 4 3 5 2" xfId="156"/>
    <cellStyle name="Normal 4 3 5 2 2" xfId="462"/>
    <cellStyle name="Normal 4 3 5 2 2 2" xfId="921"/>
    <cellStyle name="Normal 4 3 5 2 3" xfId="618"/>
    <cellStyle name="Normal 4 3 5 2 4" xfId="1156"/>
    <cellStyle name="Normal 4 3 5 3" xfId="232"/>
    <cellStyle name="Normal 4 3 5 3 2" xfId="693"/>
    <cellStyle name="Normal 4 3 5 3 3" xfId="1231"/>
    <cellStyle name="Normal 4 3 5 4" xfId="309"/>
    <cellStyle name="Normal 4 3 5 4 2" xfId="769"/>
    <cellStyle name="Normal 4 3 5 4 3" xfId="1307"/>
    <cellStyle name="Normal 4 3 5 5" xfId="386"/>
    <cellStyle name="Normal 4 3 5 5 2" xfId="845"/>
    <cellStyle name="Normal 4 3 5 6" xfId="539"/>
    <cellStyle name="Normal 4 3 5 7" xfId="999"/>
    <cellStyle name="Normal 4 3 5 8" xfId="1078"/>
    <cellStyle name="Normal 4 3 6" xfId="145"/>
    <cellStyle name="Normal 4 3 6 2" xfId="451"/>
    <cellStyle name="Normal 4 3 6 2 2" xfId="910"/>
    <cellStyle name="Normal 4 3 6 3" xfId="607"/>
    <cellStyle name="Normal 4 3 6 4" xfId="1145"/>
    <cellStyle name="Normal 4 3 7" xfId="221"/>
    <cellStyle name="Normal 4 3 7 2" xfId="682"/>
    <cellStyle name="Normal 4 3 7 3" xfId="1220"/>
    <cellStyle name="Normal 4 3 8" xfId="298"/>
    <cellStyle name="Normal 4 3 8 2" xfId="758"/>
    <cellStyle name="Normal 4 3 8 3" xfId="1296"/>
    <cellStyle name="Normal 4 3 9" xfId="375"/>
    <cellStyle name="Normal 4 3 9 2" xfId="834"/>
    <cellStyle name="Normal 4 4" xfId="67"/>
    <cellStyle name="Normal 4 4 10" xfId="540"/>
    <cellStyle name="Normal 4 4 11" xfId="1000"/>
    <cellStyle name="Normal 4 4 12" xfId="1079"/>
    <cellStyle name="Normal 4 4 2" xfId="68"/>
    <cellStyle name="Normal 4 4 2 10" xfId="1080"/>
    <cellStyle name="Normal 4 4 2 2" xfId="69"/>
    <cellStyle name="Normal 4 4 2 2 2" xfId="70"/>
    <cellStyle name="Normal 4 4 2 2 2 2" xfId="160"/>
    <cellStyle name="Normal 4 4 2 2 2 2 2" xfId="466"/>
    <cellStyle name="Normal 4 4 2 2 2 2 2 2" xfId="925"/>
    <cellStyle name="Normal 4 4 2 2 2 2 3" xfId="622"/>
    <cellStyle name="Normal 4 4 2 2 2 2 4" xfId="1160"/>
    <cellStyle name="Normal 4 4 2 2 2 3" xfId="236"/>
    <cellStyle name="Normal 4 4 2 2 2 3 2" xfId="697"/>
    <cellStyle name="Normal 4 4 2 2 2 3 3" xfId="1235"/>
    <cellStyle name="Normal 4 4 2 2 2 4" xfId="313"/>
    <cellStyle name="Normal 4 4 2 2 2 4 2" xfId="773"/>
    <cellStyle name="Normal 4 4 2 2 2 4 3" xfId="1311"/>
    <cellStyle name="Normal 4 4 2 2 2 5" xfId="390"/>
    <cellStyle name="Normal 4 4 2 2 2 5 2" xfId="849"/>
    <cellStyle name="Normal 4 4 2 2 2 6" xfId="543"/>
    <cellStyle name="Normal 4 4 2 2 2 7" xfId="1003"/>
    <cellStyle name="Normal 4 4 2 2 2 8" xfId="1082"/>
    <cellStyle name="Normal 4 4 2 2 3" xfId="159"/>
    <cellStyle name="Normal 4 4 2 2 3 2" xfId="465"/>
    <cellStyle name="Normal 4 4 2 2 3 2 2" xfId="924"/>
    <cellStyle name="Normal 4 4 2 2 3 3" xfId="621"/>
    <cellStyle name="Normal 4 4 2 2 3 4" xfId="1159"/>
    <cellStyle name="Normal 4 4 2 2 4" xfId="235"/>
    <cellStyle name="Normal 4 4 2 2 4 2" xfId="696"/>
    <cellStyle name="Normal 4 4 2 2 4 3" xfId="1234"/>
    <cellStyle name="Normal 4 4 2 2 5" xfId="312"/>
    <cellStyle name="Normal 4 4 2 2 5 2" xfId="772"/>
    <cellStyle name="Normal 4 4 2 2 5 3" xfId="1310"/>
    <cellStyle name="Normal 4 4 2 2 6" xfId="389"/>
    <cellStyle name="Normal 4 4 2 2 6 2" xfId="848"/>
    <cellStyle name="Normal 4 4 2 2 7" xfId="542"/>
    <cellStyle name="Normal 4 4 2 2 8" xfId="1002"/>
    <cellStyle name="Normal 4 4 2 2 9" xfId="1081"/>
    <cellStyle name="Normal 4 4 2 3" xfId="71"/>
    <cellStyle name="Normal 4 4 2 3 2" xfId="161"/>
    <cellStyle name="Normal 4 4 2 3 2 2" xfId="467"/>
    <cellStyle name="Normal 4 4 2 3 2 2 2" xfId="926"/>
    <cellStyle name="Normal 4 4 2 3 2 3" xfId="623"/>
    <cellStyle name="Normal 4 4 2 3 2 4" xfId="1161"/>
    <cellStyle name="Normal 4 4 2 3 3" xfId="237"/>
    <cellStyle name="Normal 4 4 2 3 3 2" xfId="698"/>
    <cellStyle name="Normal 4 4 2 3 3 3" xfId="1236"/>
    <cellStyle name="Normal 4 4 2 3 4" xfId="314"/>
    <cellStyle name="Normal 4 4 2 3 4 2" xfId="774"/>
    <cellStyle name="Normal 4 4 2 3 4 3" xfId="1312"/>
    <cellStyle name="Normal 4 4 2 3 5" xfId="391"/>
    <cellStyle name="Normal 4 4 2 3 5 2" xfId="850"/>
    <cellStyle name="Normal 4 4 2 3 6" xfId="544"/>
    <cellStyle name="Normal 4 4 2 3 7" xfId="1004"/>
    <cellStyle name="Normal 4 4 2 3 8" xfId="1083"/>
    <cellStyle name="Normal 4 4 2 4" xfId="158"/>
    <cellStyle name="Normal 4 4 2 4 2" xfId="464"/>
    <cellStyle name="Normal 4 4 2 4 2 2" xfId="923"/>
    <cellStyle name="Normal 4 4 2 4 3" xfId="620"/>
    <cellStyle name="Normal 4 4 2 4 4" xfId="1158"/>
    <cellStyle name="Normal 4 4 2 5" xfId="234"/>
    <cellStyle name="Normal 4 4 2 5 2" xfId="695"/>
    <cellStyle name="Normal 4 4 2 5 3" xfId="1233"/>
    <cellStyle name="Normal 4 4 2 6" xfId="311"/>
    <cellStyle name="Normal 4 4 2 6 2" xfId="771"/>
    <cellStyle name="Normal 4 4 2 6 3" xfId="1309"/>
    <cellStyle name="Normal 4 4 2 7" xfId="388"/>
    <cellStyle name="Normal 4 4 2 7 2" xfId="847"/>
    <cellStyle name="Normal 4 4 2 8" xfId="541"/>
    <cellStyle name="Normal 4 4 2 9" xfId="1001"/>
    <cellStyle name="Normal 4 4 3" xfId="72"/>
    <cellStyle name="Normal 4 4 3 10" xfId="1084"/>
    <cellStyle name="Normal 4 4 3 2" xfId="73"/>
    <cellStyle name="Normal 4 4 3 2 2" xfId="74"/>
    <cellStyle name="Normal 4 4 3 2 2 2" xfId="164"/>
    <cellStyle name="Normal 4 4 3 2 2 2 2" xfId="470"/>
    <cellStyle name="Normal 4 4 3 2 2 2 2 2" xfId="929"/>
    <cellStyle name="Normal 4 4 3 2 2 2 3" xfId="626"/>
    <cellStyle name="Normal 4 4 3 2 2 2 4" xfId="1164"/>
    <cellStyle name="Normal 4 4 3 2 2 3" xfId="240"/>
    <cellStyle name="Normal 4 4 3 2 2 3 2" xfId="701"/>
    <cellStyle name="Normal 4 4 3 2 2 3 3" xfId="1239"/>
    <cellStyle name="Normal 4 4 3 2 2 4" xfId="317"/>
    <cellStyle name="Normal 4 4 3 2 2 4 2" xfId="777"/>
    <cellStyle name="Normal 4 4 3 2 2 4 3" xfId="1315"/>
    <cellStyle name="Normal 4 4 3 2 2 5" xfId="394"/>
    <cellStyle name="Normal 4 4 3 2 2 5 2" xfId="853"/>
    <cellStyle name="Normal 4 4 3 2 2 6" xfId="547"/>
    <cellStyle name="Normal 4 4 3 2 2 7" xfId="1007"/>
    <cellStyle name="Normal 4 4 3 2 2 8" xfId="1086"/>
    <cellStyle name="Normal 4 4 3 2 3" xfId="163"/>
    <cellStyle name="Normal 4 4 3 2 3 2" xfId="469"/>
    <cellStyle name="Normal 4 4 3 2 3 2 2" xfId="928"/>
    <cellStyle name="Normal 4 4 3 2 3 3" xfId="625"/>
    <cellStyle name="Normal 4 4 3 2 3 4" xfId="1163"/>
    <cellStyle name="Normal 4 4 3 2 4" xfId="239"/>
    <cellStyle name="Normal 4 4 3 2 4 2" xfId="700"/>
    <cellStyle name="Normal 4 4 3 2 4 3" xfId="1238"/>
    <cellStyle name="Normal 4 4 3 2 5" xfId="316"/>
    <cellStyle name="Normal 4 4 3 2 5 2" xfId="776"/>
    <cellStyle name="Normal 4 4 3 2 5 3" xfId="1314"/>
    <cellStyle name="Normal 4 4 3 2 6" xfId="393"/>
    <cellStyle name="Normal 4 4 3 2 6 2" xfId="852"/>
    <cellStyle name="Normal 4 4 3 2 7" xfId="546"/>
    <cellStyle name="Normal 4 4 3 2 8" xfId="1006"/>
    <cellStyle name="Normal 4 4 3 2 9" xfId="1085"/>
    <cellStyle name="Normal 4 4 3 3" xfId="75"/>
    <cellStyle name="Normal 4 4 3 3 2" xfId="165"/>
    <cellStyle name="Normal 4 4 3 3 2 2" xfId="471"/>
    <cellStyle name="Normal 4 4 3 3 2 2 2" xfId="930"/>
    <cellStyle name="Normal 4 4 3 3 2 3" xfId="627"/>
    <cellStyle name="Normal 4 4 3 3 2 4" xfId="1165"/>
    <cellStyle name="Normal 4 4 3 3 3" xfId="241"/>
    <cellStyle name="Normal 4 4 3 3 3 2" xfId="702"/>
    <cellStyle name="Normal 4 4 3 3 3 3" xfId="1240"/>
    <cellStyle name="Normal 4 4 3 3 4" xfId="318"/>
    <cellStyle name="Normal 4 4 3 3 4 2" xfId="778"/>
    <cellStyle name="Normal 4 4 3 3 4 3" xfId="1316"/>
    <cellStyle name="Normal 4 4 3 3 5" xfId="395"/>
    <cellStyle name="Normal 4 4 3 3 5 2" xfId="854"/>
    <cellStyle name="Normal 4 4 3 3 6" xfId="548"/>
    <cellStyle name="Normal 4 4 3 3 7" xfId="1008"/>
    <cellStyle name="Normal 4 4 3 3 8" xfId="1087"/>
    <cellStyle name="Normal 4 4 3 4" xfId="162"/>
    <cellStyle name="Normal 4 4 3 4 2" xfId="468"/>
    <cellStyle name="Normal 4 4 3 4 2 2" xfId="927"/>
    <cellStyle name="Normal 4 4 3 4 3" xfId="624"/>
    <cellStyle name="Normal 4 4 3 4 4" xfId="1162"/>
    <cellStyle name="Normal 4 4 3 5" xfId="238"/>
    <cellStyle name="Normal 4 4 3 5 2" xfId="699"/>
    <cellStyle name="Normal 4 4 3 5 3" xfId="1237"/>
    <cellStyle name="Normal 4 4 3 6" xfId="315"/>
    <cellStyle name="Normal 4 4 3 6 2" xfId="775"/>
    <cellStyle name="Normal 4 4 3 6 3" xfId="1313"/>
    <cellStyle name="Normal 4 4 3 7" xfId="392"/>
    <cellStyle name="Normal 4 4 3 7 2" xfId="851"/>
    <cellStyle name="Normal 4 4 3 8" xfId="545"/>
    <cellStyle name="Normal 4 4 3 9" xfId="1005"/>
    <cellStyle name="Normal 4 4 4" xfId="76"/>
    <cellStyle name="Normal 4 4 4 2" xfId="77"/>
    <cellStyle name="Normal 4 4 4 2 2" xfId="167"/>
    <cellStyle name="Normal 4 4 4 2 2 2" xfId="473"/>
    <cellStyle name="Normal 4 4 4 2 2 2 2" xfId="932"/>
    <cellStyle name="Normal 4 4 4 2 2 3" xfId="629"/>
    <cellStyle name="Normal 4 4 4 2 2 4" xfId="1167"/>
    <cellStyle name="Normal 4 4 4 2 3" xfId="243"/>
    <cellStyle name="Normal 4 4 4 2 3 2" xfId="704"/>
    <cellStyle name="Normal 4 4 4 2 3 3" xfId="1242"/>
    <cellStyle name="Normal 4 4 4 2 4" xfId="320"/>
    <cellStyle name="Normal 4 4 4 2 4 2" xfId="780"/>
    <cellStyle name="Normal 4 4 4 2 4 3" xfId="1318"/>
    <cellStyle name="Normal 4 4 4 2 5" xfId="397"/>
    <cellStyle name="Normal 4 4 4 2 5 2" xfId="856"/>
    <cellStyle name="Normal 4 4 4 2 6" xfId="550"/>
    <cellStyle name="Normal 4 4 4 2 7" xfId="1010"/>
    <cellStyle name="Normal 4 4 4 2 8" xfId="1089"/>
    <cellStyle name="Normal 4 4 4 3" xfId="166"/>
    <cellStyle name="Normal 4 4 4 3 2" xfId="472"/>
    <cellStyle name="Normal 4 4 4 3 2 2" xfId="931"/>
    <cellStyle name="Normal 4 4 4 3 3" xfId="628"/>
    <cellStyle name="Normal 4 4 4 3 4" xfId="1166"/>
    <cellStyle name="Normal 4 4 4 4" xfId="242"/>
    <cellStyle name="Normal 4 4 4 4 2" xfId="703"/>
    <cellStyle name="Normal 4 4 4 4 3" xfId="1241"/>
    <cellStyle name="Normal 4 4 4 5" xfId="319"/>
    <cellStyle name="Normal 4 4 4 5 2" xfId="779"/>
    <cellStyle name="Normal 4 4 4 5 3" xfId="1317"/>
    <cellStyle name="Normal 4 4 4 6" xfId="396"/>
    <cellStyle name="Normal 4 4 4 6 2" xfId="855"/>
    <cellStyle name="Normal 4 4 4 7" xfId="549"/>
    <cellStyle name="Normal 4 4 4 8" xfId="1009"/>
    <cellStyle name="Normal 4 4 4 9" xfId="1088"/>
    <cellStyle name="Normal 4 4 5" xfId="78"/>
    <cellStyle name="Normal 4 4 5 2" xfId="168"/>
    <cellStyle name="Normal 4 4 5 2 2" xfId="474"/>
    <cellStyle name="Normal 4 4 5 2 2 2" xfId="933"/>
    <cellStyle name="Normal 4 4 5 2 3" xfId="630"/>
    <cellStyle name="Normal 4 4 5 2 4" xfId="1168"/>
    <cellStyle name="Normal 4 4 5 3" xfId="244"/>
    <cellStyle name="Normal 4 4 5 3 2" xfId="705"/>
    <cellStyle name="Normal 4 4 5 3 3" xfId="1243"/>
    <cellStyle name="Normal 4 4 5 4" xfId="321"/>
    <cellStyle name="Normal 4 4 5 4 2" xfId="781"/>
    <cellStyle name="Normal 4 4 5 4 3" xfId="1319"/>
    <cellStyle name="Normal 4 4 5 5" xfId="398"/>
    <cellStyle name="Normal 4 4 5 5 2" xfId="857"/>
    <cellStyle name="Normal 4 4 5 6" xfId="551"/>
    <cellStyle name="Normal 4 4 5 7" xfId="1011"/>
    <cellStyle name="Normal 4 4 5 8" xfId="1090"/>
    <cellStyle name="Normal 4 4 6" xfId="157"/>
    <cellStyle name="Normal 4 4 6 2" xfId="463"/>
    <cellStyle name="Normal 4 4 6 2 2" xfId="922"/>
    <cellStyle name="Normal 4 4 6 3" xfId="619"/>
    <cellStyle name="Normal 4 4 6 4" xfId="1157"/>
    <cellStyle name="Normal 4 4 7" xfId="233"/>
    <cellStyle name="Normal 4 4 7 2" xfId="694"/>
    <cellStyle name="Normal 4 4 7 3" xfId="1232"/>
    <cellStyle name="Normal 4 4 8" xfId="310"/>
    <cellStyle name="Normal 4 4 8 2" xfId="770"/>
    <cellStyle name="Normal 4 4 8 3" xfId="1308"/>
    <cellStyle name="Normal 4 4 9" xfId="387"/>
    <cellStyle name="Normal 4 4 9 2" xfId="846"/>
    <cellStyle name="Normal 4 5" xfId="79"/>
    <cellStyle name="Normal 4 5 10" xfId="1091"/>
    <cellStyle name="Normal 4 5 2" xfId="80"/>
    <cellStyle name="Normal 4 5 2 2" xfId="81"/>
    <cellStyle name="Normal 4 5 2 2 2" xfId="171"/>
    <cellStyle name="Normal 4 5 2 2 2 2" xfId="477"/>
    <cellStyle name="Normal 4 5 2 2 2 2 2" xfId="936"/>
    <cellStyle name="Normal 4 5 2 2 2 3" xfId="633"/>
    <cellStyle name="Normal 4 5 2 2 2 4" xfId="1171"/>
    <cellStyle name="Normal 4 5 2 2 3" xfId="247"/>
    <cellStyle name="Normal 4 5 2 2 3 2" xfId="708"/>
    <cellStyle name="Normal 4 5 2 2 3 3" xfId="1246"/>
    <cellStyle name="Normal 4 5 2 2 4" xfId="324"/>
    <cellStyle name="Normal 4 5 2 2 4 2" xfId="784"/>
    <cellStyle name="Normal 4 5 2 2 4 3" xfId="1322"/>
    <cellStyle name="Normal 4 5 2 2 5" xfId="401"/>
    <cellStyle name="Normal 4 5 2 2 5 2" xfId="860"/>
    <cellStyle name="Normal 4 5 2 2 6" xfId="554"/>
    <cellStyle name="Normal 4 5 2 2 7" xfId="1014"/>
    <cellStyle name="Normal 4 5 2 2 8" xfId="1093"/>
    <cellStyle name="Normal 4 5 2 3" xfId="170"/>
    <cellStyle name="Normal 4 5 2 3 2" xfId="476"/>
    <cellStyle name="Normal 4 5 2 3 2 2" xfId="935"/>
    <cellStyle name="Normal 4 5 2 3 3" xfId="632"/>
    <cellStyle name="Normal 4 5 2 3 4" xfId="1170"/>
    <cellStyle name="Normal 4 5 2 4" xfId="246"/>
    <cellStyle name="Normal 4 5 2 4 2" xfId="707"/>
    <cellStyle name="Normal 4 5 2 4 3" xfId="1245"/>
    <cellStyle name="Normal 4 5 2 5" xfId="323"/>
    <cellStyle name="Normal 4 5 2 5 2" xfId="783"/>
    <cellStyle name="Normal 4 5 2 5 3" xfId="1321"/>
    <cellStyle name="Normal 4 5 2 6" xfId="400"/>
    <cellStyle name="Normal 4 5 2 6 2" xfId="859"/>
    <cellStyle name="Normal 4 5 2 7" xfId="553"/>
    <cellStyle name="Normal 4 5 2 8" xfId="1013"/>
    <cellStyle name="Normal 4 5 2 9" xfId="1092"/>
    <cellStyle name="Normal 4 5 3" xfId="82"/>
    <cellStyle name="Normal 4 5 3 2" xfId="172"/>
    <cellStyle name="Normal 4 5 3 2 2" xfId="478"/>
    <cellStyle name="Normal 4 5 3 2 2 2" xfId="937"/>
    <cellStyle name="Normal 4 5 3 2 3" xfId="634"/>
    <cellStyle name="Normal 4 5 3 2 4" xfId="1172"/>
    <cellStyle name="Normal 4 5 3 3" xfId="248"/>
    <cellStyle name="Normal 4 5 3 3 2" xfId="709"/>
    <cellStyle name="Normal 4 5 3 3 3" xfId="1247"/>
    <cellStyle name="Normal 4 5 3 4" xfId="325"/>
    <cellStyle name="Normal 4 5 3 4 2" xfId="785"/>
    <cellStyle name="Normal 4 5 3 4 3" xfId="1323"/>
    <cellStyle name="Normal 4 5 3 5" xfId="402"/>
    <cellStyle name="Normal 4 5 3 5 2" xfId="861"/>
    <cellStyle name="Normal 4 5 3 6" xfId="555"/>
    <cellStyle name="Normal 4 5 3 7" xfId="1015"/>
    <cellStyle name="Normal 4 5 3 8" xfId="1094"/>
    <cellStyle name="Normal 4 5 4" xfId="169"/>
    <cellStyle name="Normal 4 5 4 2" xfId="475"/>
    <cellStyle name="Normal 4 5 4 2 2" xfId="934"/>
    <cellStyle name="Normal 4 5 4 3" xfId="631"/>
    <cellStyle name="Normal 4 5 4 4" xfId="1169"/>
    <cellStyle name="Normal 4 5 5" xfId="245"/>
    <cellStyle name="Normal 4 5 5 2" xfId="706"/>
    <cellStyle name="Normal 4 5 5 3" xfId="1244"/>
    <cellStyle name="Normal 4 5 6" xfId="322"/>
    <cellStyle name="Normal 4 5 6 2" xfId="782"/>
    <cellStyle name="Normal 4 5 6 3" xfId="1320"/>
    <cellStyle name="Normal 4 5 7" xfId="399"/>
    <cellStyle name="Normal 4 5 7 2" xfId="858"/>
    <cellStyle name="Normal 4 5 8" xfId="552"/>
    <cellStyle name="Normal 4 5 9" xfId="1012"/>
    <cellStyle name="Normal 4 6" xfId="83"/>
    <cellStyle name="Normal 4 6 10" xfId="1095"/>
    <cellStyle name="Normal 4 6 2" xfId="84"/>
    <cellStyle name="Normal 4 6 2 2" xfId="85"/>
    <cellStyle name="Normal 4 6 2 2 2" xfId="175"/>
    <cellStyle name="Normal 4 6 2 2 2 2" xfId="481"/>
    <cellStyle name="Normal 4 6 2 2 2 2 2" xfId="940"/>
    <cellStyle name="Normal 4 6 2 2 2 3" xfId="637"/>
    <cellStyle name="Normal 4 6 2 2 2 4" xfId="1175"/>
    <cellStyle name="Normal 4 6 2 2 3" xfId="251"/>
    <cellStyle name="Normal 4 6 2 2 3 2" xfId="712"/>
    <cellStyle name="Normal 4 6 2 2 3 3" xfId="1250"/>
    <cellStyle name="Normal 4 6 2 2 4" xfId="328"/>
    <cellStyle name="Normal 4 6 2 2 4 2" xfId="788"/>
    <cellStyle name="Normal 4 6 2 2 4 3" xfId="1326"/>
    <cellStyle name="Normal 4 6 2 2 5" xfId="405"/>
    <cellStyle name="Normal 4 6 2 2 5 2" xfId="864"/>
    <cellStyle name="Normal 4 6 2 2 6" xfId="558"/>
    <cellStyle name="Normal 4 6 2 2 7" xfId="1018"/>
    <cellStyle name="Normal 4 6 2 2 8" xfId="1097"/>
    <cellStyle name="Normal 4 6 2 3" xfId="174"/>
    <cellStyle name="Normal 4 6 2 3 2" xfId="480"/>
    <cellStyle name="Normal 4 6 2 3 2 2" xfId="939"/>
    <cellStyle name="Normal 4 6 2 3 3" xfId="636"/>
    <cellStyle name="Normal 4 6 2 3 4" xfId="1174"/>
    <cellStyle name="Normal 4 6 2 4" xfId="250"/>
    <cellStyle name="Normal 4 6 2 4 2" xfId="711"/>
    <cellStyle name="Normal 4 6 2 4 3" xfId="1249"/>
    <cellStyle name="Normal 4 6 2 5" xfId="327"/>
    <cellStyle name="Normal 4 6 2 5 2" xfId="787"/>
    <cellStyle name="Normal 4 6 2 5 3" xfId="1325"/>
    <cellStyle name="Normal 4 6 2 6" xfId="404"/>
    <cellStyle name="Normal 4 6 2 6 2" xfId="863"/>
    <cellStyle name="Normal 4 6 2 7" xfId="557"/>
    <cellStyle name="Normal 4 6 2 8" xfId="1017"/>
    <cellStyle name="Normal 4 6 2 9" xfId="1096"/>
    <cellStyle name="Normal 4 6 3" xfId="86"/>
    <cellStyle name="Normal 4 6 3 2" xfId="176"/>
    <cellStyle name="Normal 4 6 3 2 2" xfId="482"/>
    <cellStyle name="Normal 4 6 3 2 2 2" xfId="941"/>
    <cellStyle name="Normal 4 6 3 2 3" xfId="638"/>
    <cellStyle name="Normal 4 6 3 2 4" xfId="1176"/>
    <cellStyle name="Normal 4 6 3 3" xfId="252"/>
    <cellStyle name="Normal 4 6 3 3 2" xfId="713"/>
    <cellStyle name="Normal 4 6 3 3 3" xfId="1251"/>
    <cellStyle name="Normal 4 6 3 4" xfId="329"/>
    <cellStyle name="Normal 4 6 3 4 2" xfId="789"/>
    <cellStyle name="Normal 4 6 3 4 3" xfId="1327"/>
    <cellStyle name="Normal 4 6 3 5" xfId="406"/>
    <cellStyle name="Normal 4 6 3 5 2" xfId="865"/>
    <cellStyle name="Normal 4 6 3 6" xfId="559"/>
    <cellStyle name="Normal 4 6 3 7" xfId="1019"/>
    <cellStyle name="Normal 4 6 3 8" xfId="1098"/>
    <cellStyle name="Normal 4 6 4" xfId="173"/>
    <cellStyle name="Normal 4 6 4 2" xfId="479"/>
    <cellStyle name="Normal 4 6 4 2 2" xfId="938"/>
    <cellStyle name="Normal 4 6 4 3" xfId="635"/>
    <cellStyle name="Normal 4 6 4 4" xfId="1173"/>
    <cellStyle name="Normal 4 6 5" xfId="249"/>
    <cellStyle name="Normal 4 6 5 2" xfId="710"/>
    <cellStyle name="Normal 4 6 5 3" xfId="1248"/>
    <cellStyle name="Normal 4 6 6" xfId="326"/>
    <cellStyle name="Normal 4 6 6 2" xfId="786"/>
    <cellStyle name="Normal 4 6 6 3" xfId="1324"/>
    <cellStyle name="Normal 4 6 7" xfId="403"/>
    <cellStyle name="Normal 4 6 7 2" xfId="862"/>
    <cellStyle name="Normal 4 6 8" xfId="556"/>
    <cellStyle name="Normal 4 6 9" xfId="1016"/>
    <cellStyle name="Normal 4 7" xfId="87"/>
    <cellStyle name="Normal 4 7 2" xfId="88"/>
    <cellStyle name="Normal 4 7 2 2" xfId="178"/>
    <cellStyle name="Normal 4 7 2 2 2" xfId="484"/>
    <cellStyle name="Normal 4 7 2 2 2 2" xfId="943"/>
    <cellStyle name="Normal 4 7 2 2 3" xfId="640"/>
    <cellStyle name="Normal 4 7 2 2 4" xfId="1178"/>
    <cellStyle name="Normal 4 7 2 3" xfId="254"/>
    <cellStyle name="Normal 4 7 2 3 2" xfId="715"/>
    <cellStyle name="Normal 4 7 2 3 3" xfId="1253"/>
    <cellStyle name="Normal 4 7 2 4" xfId="331"/>
    <cellStyle name="Normal 4 7 2 4 2" xfId="791"/>
    <cellStyle name="Normal 4 7 2 4 3" xfId="1329"/>
    <cellStyle name="Normal 4 7 2 5" xfId="408"/>
    <cellStyle name="Normal 4 7 2 5 2" xfId="867"/>
    <cellStyle name="Normal 4 7 2 6" xfId="561"/>
    <cellStyle name="Normal 4 7 2 7" xfId="1021"/>
    <cellStyle name="Normal 4 7 2 8" xfId="1100"/>
    <cellStyle name="Normal 4 7 3" xfId="177"/>
    <cellStyle name="Normal 4 7 3 2" xfId="483"/>
    <cellStyle name="Normal 4 7 3 2 2" xfId="942"/>
    <cellStyle name="Normal 4 7 3 3" xfId="639"/>
    <cellStyle name="Normal 4 7 3 4" xfId="1177"/>
    <cellStyle name="Normal 4 7 4" xfId="253"/>
    <cellStyle name="Normal 4 7 4 2" xfId="714"/>
    <cellStyle name="Normal 4 7 4 3" xfId="1252"/>
    <cellStyle name="Normal 4 7 5" xfId="330"/>
    <cellStyle name="Normal 4 7 5 2" xfId="790"/>
    <cellStyle name="Normal 4 7 5 3" xfId="1328"/>
    <cellStyle name="Normal 4 7 6" xfId="407"/>
    <cellStyle name="Normal 4 7 6 2" xfId="866"/>
    <cellStyle name="Normal 4 7 7" xfId="560"/>
    <cellStyle name="Normal 4 7 8" xfId="1020"/>
    <cellStyle name="Normal 4 7 9" xfId="1099"/>
    <cellStyle name="Normal 4 8" xfId="89"/>
    <cellStyle name="Normal 4 8 2" xfId="179"/>
    <cellStyle name="Normal 4 8 2 2" xfId="485"/>
    <cellStyle name="Normal 4 8 2 2 2" xfId="944"/>
    <cellStyle name="Normal 4 8 2 3" xfId="641"/>
    <cellStyle name="Normal 4 8 2 4" xfId="1179"/>
    <cellStyle name="Normal 4 8 3" xfId="255"/>
    <cellStyle name="Normal 4 8 3 2" xfId="716"/>
    <cellStyle name="Normal 4 8 3 3" xfId="1254"/>
    <cellStyle name="Normal 4 8 4" xfId="332"/>
    <cellStyle name="Normal 4 8 4 2" xfId="792"/>
    <cellStyle name="Normal 4 8 4 3" xfId="1330"/>
    <cellStyle name="Normal 4 8 5" xfId="409"/>
    <cellStyle name="Normal 4 8 5 2" xfId="868"/>
    <cellStyle name="Normal 4 8 6" xfId="562"/>
    <cellStyle name="Normal 4 8 7" xfId="1022"/>
    <cellStyle name="Normal 4 8 8" xfId="1101"/>
    <cellStyle name="Normal 4 9" xfId="108"/>
    <cellStyle name="Normal 4 9 2" xfId="414"/>
    <cellStyle name="Normal 4 9 2 2" xfId="873"/>
    <cellStyle name="Normal 4 9 3" xfId="570"/>
    <cellStyle name="Normal 4 9 4" xfId="1108"/>
    <cellStyle name="Normal 5" xfId="90"/>
    <cellStyle name="Normal 5 2" xfId="91"/>
    <cellStyle name="Normal 6" xfId="92"/>
    <cellStyle name="Normal 6 2" xfId="93"/>
    <cellStyle name="Normal 7" xfId="94"/>
    <cellStyle name="Normal 7 2" xfId="95"/>
    <cellStyle name="Normal 8" xfId="96"/>
    <cellStyle name="Normal 8 2" xfId="97"/>
    <cellStyle name="Normal 8 2 2" xfId="180"/>
    <cellStyle name="Normal 8 2 2 2" xfId="486"/>
    <cellStyle name="Normal 8 2 2 2 2" xfId="945"/>
    <cellStyle name="Normal 8 2 2 3" xfId="642"/>
    <cellStyle name="Normal 8 2 2 4" xfId="1180"/>
    <cellStyle name="Normal 8 2 3" xfId="256"/>
    <cellStyle name="Normal 8 2 3 2" xfId="717"/>
    <cellStyle name="Normal 8 2 3 3" xfId="1255"/>
    <cellStyle name="Normal 8 2 4" xfId="333"/>
    <cellStyle name="Normal 8 2 4 2" xfId="793"/>
    <cellStyle name="Normal 8 2 4 3" xfId="1331"/>
    <cellStyle name="Normal 8 2 5" xfId="410"/>
    <cellStyle name="Normal 8 2 5 2" xfId="869"/>
    <cellStyle name="Normal 8 2 6" xfId="563"/>
    <cellStyle name="Normal 8 2 7" xfId="1023"/>
    <cellStyle name="Normal 8 2 8" xfId="1102"/>
    <cellStyle name="Normal 8 3" xfId="98"/>
    <cellStyle name="Normal 9" xfId="99"/>
  </cellStyles>
  <dxfs count="246">
    <dxf>
      <font>
        <b/>
        <i val="0"/>
        <condense val="0"/>
        <extend val="0"/>
      </font>
      <fill>
        <patternFill>
          <bgColor indexed="41"/>
        </patternFill>
      </fill>
    </dxf>
    <dxf>
      <font>
        <b/>
        <i val="0"/>
        <condense val="0"/>
        <extend val="0"/>
        <color indexed="9"/>
      </font>
      <fill>
        <patternFill>
          <bgColor indexed="14"/>
        </patternFill>
      </fill>
    </dxf>
    <dxf>
      <font>
        <b/>
        <i val="0"/>
        <condense val="0"/>
        <extend val="0"/>
        <color indexed="13"/>
      </font>
      <fill>
        <patternFill>
          <bgColor indexed="10"/>
        </patternFill>
      </fill>
    </dxf>
    <dxf>
      <font>
        <b/>
        <i val="0"/>
        <condense val="0"/>
        <extend val="0"/>
      </font>
      <fill>
        <patternFill>
          <bgColor indexed="41"/>
        </patternFill>
      </fill>
    </dxf>
    <dxf>
      <font>
        <b/>
        <i val="0"/>
        <condense val="0"/>
        <extend val="0"/>
        <color indexed="9"/>
      </font>
      <fill>
        <patternFill>
          <bgColor indexed="14"/>
        </patternFill>
      </fill>
    </dxf>
    <dxf>
      <font>
        <b/>
        <i val="0"/>
        <condense val="0"/>
        <extend val="0"/>
        <color indexed="13"/>
      </font>
      <fill>
        <patternFill>
          <bgColor indexed="10"/>
        </patternFill>
      </fill>
    </dxf>
    <dxf>
      <font>
        <b/>
        <i val="0"/>
        <condense val="0"/>
        <extend val="0"/>
      </font>
      <fill>
        <patternFill>
          <bgColor indexed="41"/>
        </patternFill>
      </fill>
    </dxf>
    <dxf>
      <font>
        <b/>
        <i val="0"/>
        <condense val="0"/>
        <extend val="0"/>
        <color indexed="9"/>
      </font>
      <fill>
        <patternFill>
          <bgColor indexed="14"/>
        </patternFill>
      </fill>
    </dxf>
    <dxf>
      <font>
        <b/>
        <i val="0"/>
        <condense val="0"/>
        <extend val="0"/>
        <color indexed="13"/>
      </font>
      <fill>
        <patternFill>
          <bgColor indexed="10"/>
        </patternFill>
      </fill>
    </dxf>
    <dxf>
      <font>
        <b/>
        <i val="0"/>
        <condense val="0"/>
        <extend val="0"/>
      </font>
      <fill>
        <patternFill>
          <bgColor indexed="41"/>
        </patternFill>
      </fill>
    </dxf>
    <dxf>
      <font>
        <b/>
        <i val="0"/>
        <condense val="0"/>
        <extend val="0"/>
        <color indexed="9"/>
      </font>
      <fill>
        <patternFill>
          <bgColor indexed="14"/>
        </patternFill>
      </fill>
    </dxf>
    <dxf>
      <font>
        <b/>
        <i val="0"/>
        <condense val="0"/>
        <extend val="0"/>
        <color indexed="13"/>
      </font>
      <fill>
        <patternFill>
          <bgColor indexed="10"/>
        </patternFill>
      </fill>
    </dxf>
    <dxf>
      <font>
        <b/>
        <i val="0"/>
        <condense val="0"/>
        <extend val="0"/>
      </font>
      <fill>
        <patternFill>
          <bgColor indexed="41"/>
        </patternFill>
      </fill>
    </dxf>
    <dxf>
      <font>
        <b/>
        <i val="0"/>
        <condense val="0"/>
        <extend val="0"/>
        <color indexed="9"/>
      </font>
      <fill>
        <patternFill>
          <bgColor indexed="14"/>
        </patternFill>
      </fill>
    </dxf>
    <dxf>
      <font>
        <b/>
        <i val="0"/>
        <condense val="0"/>
        <extend val="0"/>
        <color indexed="13"/>
      </font>
      <fill>
        <patternFill>
          <bgColor indexed="10"/>
        </patternFill>
      </fill>
    </dxf>
    <dxf>
      <font>
        <b/>
        <i val="0"/>
        <condense val="0"/>
        <extend val="0"/>
      </font>
      <fill>
        <patternFill>
          <bgColor indexed="41"/>
        </patternFill>
      </fill>
    </dxf>
    <dxf>
      <font>
        <b/>
        <i val="0"/>
        <condense val="0"/>
        <extend val="0"/>
        <color indexed="9"/>
      </font>
      <fill>
        <patternFill>
          <bgColor indexed="14"/>
        </patternFill>
      </fill>
    </dxf>
    <dxf>
      <font>
        <b/>
        <i val="0"/>
        <condense val="0"/>
        <extend val="0"/>
        <color indexed="13"/>
      </font>
      <fill>
        <patternFill>
          <bgColor indexed="10"/>
        </patternFill>
      </fill>
    </dxf>
    <dxf>
      <font>
        <b/>
        <i val="0"/>
        <condense val="0"/>
        <extend val="0"/>
      </font>
      <fill>
        <patternFill>
          <bgColor indexed="41"/>
        </patternFill>
      </fill>
    </dxf>
    <dxf>
      <font>
        <b/>
        <i val="0"/>
        <condense val="0"/>
        <extend val="0"/>
        <color indexed="9"/>
      </font>
      <fill>
        <patternFill>
          <bgColor indexed="14"/>
        </patternFill>
      </fill>
    </dxf>
    <dxf>
      <font>
        <b/>
        <i val="0"/>
        <condense val="0"/>
        <extend val="0"/>
        <color indexed="13"/>
      </font>
      <fill>
        <patternFill>
          <bgColor indexed="10"/>
        </patternFill>
      </fill>
    </dxf>
    <dxf>
      <font>
        <b/>
        <i val="0"/>
        <condense val="0"/>
        <extend val="0"/>
      </font>
      <fill>
        <patternFill>
          <bgColor indexed="41"/>
        </patternFill>
      </fill>
    </dxf>
    <dxf>
      <font>
        <b/>
        <i val="0"/>
        <condense val="0"/>
        <extend val="0"/>
        <color indexed="9"/>
      </font>
      <fill>
        <patternFill>
          <bgColor indexed="14"/>
        </patternFill>
      </fill>
    </dxf>
    <dxf>
      <font>
        <b/>
        <i val="0"/>
        <condense val="0"/>
        <extend val="0"/>
        <color indexed="13"/>
      </font>
      <fill>
        <patternFill>
          <bgColor indexed="10"/>
        </patternFill>
      </fill>
    </dxf>
    <dxf>
      <font>
        <b/>
        <i val="0"/>
        <condense val="0"/>
        <extend val="0"/>
      </font>
      <fill>
        <patternFill>
          <bgColor indexed="41"/>
        </patternFill>
      </fill>
    </dxf>
    <dxf>
      <font>
        <b/>
        <i val="0"/>
        <condense val="0"/>
        <extend val="0"/>
        <color indexed="9"/>
      </font>
      <fill>
        <patternFill>
          <bgColor indexed="14"/>
        </patternFill>
      </fill>
    </dxf>
    <dxf>
      <font>
        <b/>
        <i val="0"/>
        <condense val="0"/>
        <extend val="0"/>
        <color indexed="13"/>
      </font>
      <fill>
        <patternFill>
          <bgColor indexed="10"/>
        </patternFill>
      </fill>
    </dxf>
    <dxf>
      <font>
        <b/>
        <i val="0"/>
        <condense val="0"/>
        <extend val="0"/>
      </font>
      <fill>
        <patternFill>
          <bgColor indexed="41"/>
        </patternFill>
      </fill>
    </dxf>
    <dxf>
      <font>
        <b/>
        <i val="0"/>
        <condense val="0"/>
        <extend val="0"/>
        <color indexed="9"/>
      </font>
      <fill>
        <patternFill>
          <bgColor indexed="14"/>
        </patternFill>
      </fill>
    </dxf>
    <dxf>
      <font>
        <b/>
        <i val="0"/>
        <condense val="0"/>
        <extend val="0"/>
        <color indexed="13"/>
      </font>
      <fill>
        <patternFill>
          <bgColor indexed="10"/>
        </patternFill>
      </fill>
    </dxf>
    <dxf>
      <font>
        <b/>
        <i val="0"/>
        <condense val="0"/>
        <extend val="0"/>
      </font>
      <fill>
        <patternFill>
          <bgColor indexed="41"/>
        </patternFill>
      </fill>
    </dxf>
    <dxf>
      <font>
        <b/>
        <i val="0"/>
        <condense val="0"/>
        <extend val="0"/>
        <color indexed="9"/>
      </font>
      <fill>
        <patternFill>
          <bgColor indexed="14"/>
        </patternFill>
      </fill>
    </dxf>
    <dxf>
      <font>
        <b/>
        <i val="0"/>
        <condense val="0"/>
        <extend val="0"/>
        <color indexed="13"/>
      </font>
      <fill>
        <patternFill>
          <bgColor indexed="10"/>
        </patternFill>
      </fill>
    </dxf>
    <dxf>
      <font>
        <b/>
        <i val="0"/>
        <condense val="0"/>
        <extend val="0"/>
      </font>
      <fill>
        <patternFill>
          <bgColor indexed="41"/>
        </patternFill>
      </fill>
    </dxf>
    <dxf>
      <font>
        <b/>
        <i val="0"/>
        <condense val="0"/>
        <extend val="0"/>
        <color indexed="9"/>
      </font>
      <fill>
        <patternFill>
          <bgColor indexed="14"/>
        </patternFill>
      </fill>
    </dxf>
    <dxf>
      <font>
        <b/>
        <i val="0"/>
        <condense val="0"/>
        <extend val="0"/>
        <color indexed="13"/>
      </font>
      <fill>
        <patternFill>
          <bgColor indexed="10"/>
        </patternFill>
      </fill>
    </dxf>
    <dxf>
      <font>
        <b/>
        <i val="0"/>
        <condense val="0"/>
        <extend val="0"/>
      </font>
      <fill>
        <patternFill>
          <bgColor indexed="41"/>
        </patternFill>
      </fill>
    </dxf>
    <dxf>
      <font>
        <b/>
        <i val="0"/>
        <condense val="0"/>
        <extend val="0"/>
        <color indexed="9"/>
      </font>
      <fill>
        <patternFill>
          <bgColor indexed="14"/>
        </patternFill>
      </fill>
    </dxf>
    <dxf>
      <font>
        <b/>
        <i val="0"/>
        <condense val="0"/>
        <extend val="0"/>
        <color indexed="13"/>
      </font>
      <fill>
        <patternFill>
          <bgColor indexed="10"/>
        </patternFill>
      </fill>
    </dxf>
    <dxf>
      <font>
        <b/>
        <i val="0"/>
        <condense val="0"/>
        <extend val="0"/>
      </font>
      <fill>
        <patternFill>
          <bgColor indexed="41"/>
        </patternFill>
      </fill>
    </dxf>
    <dxf>
      <font>
        <b/>
        <i val="0"/>
        <condense val="0"/>
        <extend val="0"/>
        <color indexed="9"/>
      </font>
      <fill>
        <patternFill>
          <bgColor indexed="14"/>
        </patternFill>
      </fill>
    </dxf>
    <dxf>
      <font>
        <b/>
        <i val="0"/>
        <condense val="0"/>
        <extend val="0"/>
        <color indexed="13"/>
      </font>
      <fill>
        <patternFill>
          <bgColor indexed="10"/>
        </patternFill>
      </fill>
    </dxf>
    <dxf>
      <font>
        <b/>
        <i val="0"/>
        <condense val="0"/>
        <extend val="0"/>
      </font>
      <fill>
        <patternFill>
          <bgColor indexed="41"/>
        </patternFill>
      </fill>
    </dxf>
    <dxf>
      <font>
        <b/>
        <i val="0"/>
        <condense val="0"/>
        <extend val="0"/>
        <color indexed="9"/>
      </font>
      <fill>
        <patternFill>
          <bgColor indexed="14"/>
        </patternFill>
      </fill>
    </dxf>
    <dxf>
      <font>
        <b/>
        <i val="0"/>
        <condense val="0"/>
        <extend val="0"/>
        <color indexed="13"/>
      </font>
      <fill>
        <patternFill>
          <bgColor indexed="10"/>
        </patternFill>
      </fill>
    </dxf>
    <dxf>
      <font>
        <b/>
        <i val="0"/>
        <condense val="0"/>
        <extend val="0"/>
      </font>
      <fill>
        <patternFill>
          <bgColor indexed="41"/>
        </patternFill>
      </fill>
    </dxf>
    <dxf>
      <font>
        <b/>
        <i val="0"/>
        <condense val="0"/>
        <extend val="0"/>
        <color indexed="9"/>
      </font>
      <fill>
        <patternFill>
          <bgColor indexed="14"/>
        </patternFill>
      </fill>
    </dxf>
    <dxf>
      <font>
        <b/>
        <i val="0"/>
        <condense val="0"/>
        <extend val="0"/>
        <color indexed="13"/>
      </font>
      <fill>
        <patternFill>
          <bgColor indexed="10"/>
        </patternFill>
      </fill>
    </dxf>
    <dxf>
      <font>
        <b/>
        <i val="0"/>
        <condense val="0"/>
        <extend val="0"/>
      </font>
      <fill>
        <patternFill>
          <bgColor indexed="41"/>
        </patternFill>
      </fill>
    </dxf>
    <dxf>
      <font>
        <b/>
        <i val="0"/>
        <condense val="0"/>
        <extend val="0"/>
        <color indexed="9"/>
      </font>
      <fill>
        <patternFill>
          <bgColor indexed="14"/>
        </patternFill>
      </fill>
    </dxf>
    <dxf>
      <font>
        <b/>
        <i val="0"/>
        <condense val="0"/>
        <extend val="0"/>
        <color indexed="13"/>
      </font>
      <fill>
        <patternFill>
          <bgColor indexed="10"/>
        </patternFill>
      </fill>
    </dxf>
    <dxf>
      <font>
        <b/>
        <i val="0"/>
        <condense val="0"/>
        <extend val="0"/>
      </font>
      <fill>
        <patternFill>
          <bgColor indexed="41"/>
        </patternFill>
      </fill>
    </dxf>
    <dxf>
      <font>
        <b/>
        <i val="0"/>
        <condense val="0"/>
        <extend val="0"/>
        <color indexed="9"/>
      </font>
      <fill>
        <patternFill>
          <bgColor indexed="14"/>
        </patternFill>
      </fill>
    </dxf>
    <dxf>
      <font>
        <b/>
        <i val="0"/>
        <condense val="0"/>
        <extend val="0"/>
        <color indexed="13"/>
      </font>
      <fill>
        <patternFill>
          <bgColor indexed="10"/>
        </patternFill>
      </fill>
    </dxf>
    <dxf>
      <font>
        <b/>
        <i val="0"/>
        <condense val="0"/>
        <extend val="0"/>
      </font>
      <fill>
        <patternFill>
          <bgColor indexed="41"/>
        </patternFill>
      </fill>
    </dxf>
    <dxf>
      <font>
        <b/>
        <i val="0"/>
        <condense val="0"/>
        <extend val="0"/>
        <color indexed="9"/>
      </font>
      <fill>
        <patternFill>
          <bgColor indexed="14"/>
        </patternFill>
      </fill>
    </dxf>
    <dxf>
      <font>
        <b/>
        <i val="0"/>
        <condense val="0"/>
        <extend val="0"/>
        <color indexed="13"/>
      </font>
      <fill>
        <patternFill>
          <bgColor indexed="10"/>
        </patternFill>
      </fill>
    </dxf>
    <dxf>
      <font>
        <b/>
        <i val="0"/>
        <condense val="0"/>
        <extend val="0"/>
      </font>
      <fill>
        <patternFill>
          <bgColor indexed="41"/>
        </patternFill>
      </fill>
    </dxf>
    <dxf>
      <font>
        <b/>
        <i val="0"/>
        <condense val="0"/>
        <extend val="0"/>
        <color indexed="9"/>
      </font>
      <fill>
        <patternFill>
          <bgColor indexed="14"/>
        </patternFill>
      </fill>
    </dxf>
    <dxf>
      <font>
        <b/>
        <i val="0"/>
        <condense val="0"/>
        <extend val="0"/>
        <color indexed="13"/>
      </font>
      <fill>
        <patternFill>
          <bgColor indexed="10"/>
        </patternFill>
      </fill>
    </dxf>
    <dxf>
      <font>
        <b/>
        <i val="0"/>
        <condense val="0"/>
        <extend val="0"/>
      </font>
      <fill>
        <patternFill>
          <bgColor indexed="41"/>
        </patternFill>
      </fill>
    </dxf>
    <dxf>
      <font>
        <b/>
        <i val="0"/>
        <condense val="0"/>
        <extend val="0"/>
        <color indexed="9"/>
      </font>
      <fill>
        <patternFill>
          <bgColor indexed="14"/>
        </patternFill>
      </fill>
    </dxf>
    <dxf>
      <font>
        <b/>
        <i val="0"/>
        <condense val="0"/>
        <extend val="0"/>
        <color indexed="13"/>
      </font>
      <fill>
        <patternFill>
          <bgColor indexed="10"/>
        </patternFill>
      </fill>
    </dxf>
    <dxf>
      <font>
        <b/>
        <i val="0"/>
        <condense val="0"/>
        <extend val="0"/>
      </font>
      <fill>
        <patternFill>
          <bgColor indexed="41"/>
        </patternFill>
      </fill>
    </dxf>
    <dxf>
      <font>
        <b/>
        <i val="0"/>
        <condense val="0"/>
        <extend val="0"/>
        <color indexed="9"/>
      </font>
      <fill>
        <patternFill>
          <bgColor indexed="14"/>
        </patternFill>
      </fill>
    </dxf>
    <dxf>
      <font>
        <b/>
        <i val="0"/>
        <condense val="0"/>
        <extend val="0"/>
        <color indexed="13"/>
      </font>
      <fill>
        <patternFill>
          <bgColor indexed="10"/>
        </patternFill>
      </fill>
    </dxf>
    <dxf>
      <font>
        <b/>
        <i val="0"/>
        <condense val="0"/>
        <extend val="0"/>
      </font>
      <fill>
        <patternFill>
          <bgColor indexed="41"/>
        </patternFill>
      </fill>
    </dxf>
    <dxf>
      <font>
        <b/>
        <i val="0"/>
        <condense val="0"/>
        <extend val="0"/>
        <color indexed="9"/>
      </font>
      <fill>
        <patternFill>
          <bgColor indexed="14"/>
        </patternFill>
      </fill>
    </dxf>
    <dxf>
      <font>
        <b/>
        <i val="0"/>
        <condense val="0"/>
        <extend val="0"/>
        <color indexed="13"/>
      </font>
      <fill>
        <patternFill>
          <bgColor indexed="10"/>
        </patternFill>
      </fill>
    </dxf>
    <dxf>
      <font>
        <b/>
        <i val="0"/>
        <condense val="0"/>
        <extend val="0"/>
      </font>
      <fill>
        <patternFill>
          <bgColor indexed="41"/>
        </patternFill>
      </fill>
    </dxf>
    <dxf>
      <font>
        <b/>
        <i val="0"/>
        <condense val="0"/>
        <extend val="0"/>
        <color indexed="9"/>
      </font>
      <fill>
        <patternFill>
          <bgColor indexed="14"/>
        </patternFill>
      </fill>
    </dxf>
    <dxf>
      <font>
        <b/>
        <i val="0"/>
        <condense val="0"/>
        <extend val="0"/>
        <color indexed="13"/>
      </font>
      <fill>
        <patternFill>
          <bgColor indexed="10"/>
        </patternFill>
      </fill>
    </dxf>
    <dxf>
      <font>
        <b/>
        <i val="0"/>
        <condense val="0"/>
        <extend val="0"/>
      </font>
      <fill>
        <patternFill>
          <bgColor indexed="41"/>
        </patternFill>
      </fill>
    </dxf>
    <dxf>
      <font>
        <b/>
        <i val="0"/>
        <condense val="0"/>
        <extend val="0"/>
        <color indexed="9"/>
      </font>
      <fill>
        <patternFill>
          <bgColor indexed="14"/>
        </patternFill>
      </fill>
    </dxf>
    <dxf>
      <font>
        <b/>
        <i val="0"/>
        <condense val="0"/>
        <extend val="0"/>
        <color indexed="13"/>
      </font>
      <fill>
        <patternFill>
          <bgColor indexed="10"/>
        </patternFill>
      </fill>
    </dxf>
    <dxf>
      <font>
        <b/>
        <i val="0"/>
        <condense val="0"/>
        <extend val="0"/>
      </font>
      <fill>
        <patternFill>
          <bgColor indexed="41"/>
        </patternFill>
      </fill>
    </dxf>
    <dxf>
      <font>
        <b/>
        <i val="0"/>
        <condense val="0"/>
        <extend val="0"/>
        <color indexed="9"/>
      </font>
      <fill>
        <patternFill>
          <bgColor indexed="14"/>
        </patternFill>
      </fill>
    </dxf>
    <dxf>
      <font>
        <b/>
        <i val="0"/>
        <condense val="0"/>
        <extend val="0"/>
        <color indexed="13"/>
      </font>
      <fill>
        <patternFill>
          <bgColor indexed="10"/>
        </patternFill>
      </fill>
    </dxf>
    <dxf>
      <font>
        <b/>
        <i val="0"/>
        <condense val="0"/>
        <extend val="0"/>
      </font>
      <fill>
        <patternFill>
          <bgColor indexed="41"/>
        </patternFill>
      </fill>
    </dxf>
    <dxf>
      <font>
        <b/>
        <i val="0"/>
        <condense val="0"/>
        <extend val="0"/>
        <color indexed="9"/>
      </font>
      <fill>
        <patternFill>
          <bgColor indexed="14"/>
        </patternFill>
      </fill>
    </dxf>
    <dxf>
      <font>
        <b/>
        <i val="0"/>
        <condense val="0"/>
        <extend val="0"/>
        <color indexed="13"/>
      </font>
      <fill>
        <patternFill>
          <bgColor indexed="10"/>
        </patternFill>
      </fill>
    </dxf>
    <dxf>
      <font>
        <b/>
        <i val="0"/>
        <condense val="0"/>
        <extend val="0"/>
      </font>
      <fill>
        <patternFill>
          <bgColor indexed="41"/>
        </patternFill>
      </fill>
    </dxf>
    <dxf>
      <font>
        <b/>
        <i val="0"/>
        <condense val="0"/>
        <extend val="0"/>
        <color indexed="9"/>
      </font>
      <fill>
        <patternFill>
          <bgColor indexed="14"/>
        </patternFill>
      </fill>
    </dxf>
    <dxf>
      <font>
        <b/>
        <i val="0"/>
        <condense val="0"/>
        <extend val="0"/>
        <color indexed="13"/>
      </font>
      <fill>
        <patternFill>
          <bgColor indexed="10"/>
        </patternFill>
      </fill>
    </dxf>
    <dxf>
      <font>
        <b/>
        <i val="0"/>
        <condense val="0"/>
        <extend val="0"/>
      </font>
      <fill>
        <patternFill>
          <bgColor indexed="41"/>
        </patternFill>
      </fill>
    </dxf>
    <dxf>
      <font>
        <b/>
        <i val="0"/>
        <condense val="0"/>
        <extend val="0"/>
        <color indexed="9"/>
      </font>
      <fill>
        <patternFill>
          <bgColor indexed="14"/>
        </patternFill>
      </fill>
    </dxf>
    <dxf>
      <font>
        <b/>
        <i val="0"/>
        <condense val="0"/>
        <extend val="0"/>
        <color indexed="13"/>
      </font>
      <fill>
        <patternFill>
          <bgColor indexed="10"/>
        </patternFill>
      </fill>
    </dxf>
    <dxf>
      <font>
        <b/>
        <i val="0"/>
        <condense val="0"/>
        <extend val="0"/>
      </font>
      <fill>
        <patternFill>
          <bgColor indexed="41"/>
        </patternFill>
      </fill>
    </dxf>
    <dxf>
      <font>
        <b/>
        <i val="0"/>
        <condense val="0"/>
        <extend val="0"/>
        <color indexed="9"/>
      </font>
      <fill>
        <patternFill>
          <bgColor indexed="14"/>
        </patternFill>
      </fill>
    </dxf>
    <dxf>
      <font>
        <b/>
        <i val="0"/>
        <condense val="0"/>
        <extend val="0"/>
        <color indexed="13"/>
      </font>
      <fill>
        <patternFill>
          <bgColor indexed="10"/>
        </patternFill>
      </fill>
    </dxf>
    <dxf>
      <font>
        <b/>
        <i val="0"/>
        <condense val="0"/>
        <extend val="0"/>
      </font>
      <fill>
        <patternFill>
          <bgColor indexed="41"/>
        </patternFill>
      </fill>
    </dxf>
    <dxf>
      <font>
        <b/>
        <i val="0"/>
        <condense val="0"/>
        <extend val="0"/>
        <color indexed="9"/>
      </font>
      <fill>
        <patternFill>
          <bgColor indexed="14"/>
        </patternFill>
      </fill>
    </dxf>
    <dxf>
      <font>
        <b/>
        <i val="0"/>
        <condense val="0"/>
        <extend val="0"/>
        <color indexed="13"/>
      </font>
      <fill>
        <patternFill>
          <bgColor indexed="10"/>
        </patternFill>
      </fill>
    </dxf>
    <dxf>
      <font>
        <b/>
        <i val="0"/>
        <condense val="0"/>
        <extend val="0"/>
      </font>
      <fill>
        <patternFill>
          <bgColor indexed="41"/>
        </patternFill>
      </fill>
    </dxf>
    <dxf>
      <font>
        <b/>
        <i val="0"/>
        <condense val="0"/>
        <extend val="0"/>
        <color indexed="9"/>
      </font>
      <fill>
        <patternFill>
          <bgColor indexed="14"/>
        </patternFill>
      </fill>
    </dxf>
    <dxf>
      <font>
        <b/>
        <i val="0"/>
        <condense val="0"/>
        <extend val="0"/>
        <color indexed="13"/>
      </font>
      <fill>
        <patternFill>
          <bgColor indexed="10"/>
        </patternFill>
      </fill>
    </dxf>
    <dxf>
      <font>
        <b/>
        <i val="0"/>
        <condense val="0"/>
        <extend val="0"/>
      </font>
      <fill>
        <patternFill>
          <bgColor indexed="41"/>
        </patternFill>
      </fill>
    </dxf>
    <dxf>
      <font>
        <b/>
        <i val="0"/>
        <condense val="0"/>
        <extend val="0"/>
        <color indexed="9"/>
      </font>
      <fill>
        <patternFill>
          <bgColor indexed="14"/>
        </patternFill>
      </fill>
    </dxf>
    <dxf>
      <font>
        <b/>
        <i val="0"/>
        <condense val="0"/>
        <extend val="0"/>
        <color indexed="13"/>
      </font>
      <fill>
        <patternFill>
          <bgColor indexed="10"/>
        </patternFill>
      </fill>
    </dxf>
    <dxf>
      <font>
        <b/>
        <i val="0"/>
        <condense val="0"/>
        <extend val="0"/>
      </font>
      <fill>
        <patternFill>
          <bgColor indexed="41"/>
        </patternFill>
      </fill>
    </dxf>
    <dxf>
      <font>
        <b/>
        <i val="0"/>
        <condense val="0"/>
        <extend val="0"/>
        <color indexed="9"/>
      </font>
      <fill>
        <patternFill>
          <bgColor indexed="14"/>
        </patternFill>
      </fill>
    </dxf>
    <dxf>
      <font>
        <b/>
        <i val="0"/>
        <condense val="0"/>
        <extend val="0"/>
        <color indexed="13"/>
      </font>
      <fill>
        <patternFill>
          <bgColor indexed="10"/>
        </patternFill>
      </fill>
    </dxf>
    <dxf>
      <font>
        <b/>
        <i val="0"/>
        <condense val="0"/>
        <extend val="0"/>
      </font>
      <fill>
        <patternFill>
          <bgColor indexed="41"/>
        </patternFill>
      </fill>
    </dxf>
    <dxf>
      <font>
        <b/>
        <i val="0"/>
        <condense val="0"/>
        <extend val="0"/>
        <color indexed="9"/>
      </font>
      <fill>
        <patternFill>
          <bgColor indexed="14"/>
        </patternFill>
      </fill>
    </dxf>
    <dxf>
      <font>
        <b/>
        <i val="0"/>
        <condense val="0"/>
        <extend val="0"/>
        <color indexed="13"/>
      </font>
      <fill>
        <patternFill>
          <bgColor indexed="10"/>
        </patternFill>
      </fill>
    </dxf>
    <dxf>
      <font>
        <b/>
        <i val="0"/>
        <condense val="0"/>
        <extend val="0"/>
      </font>
      <fill>
        <patternFill>
          <bgColor indexed="41"/>
        </patternFill>
      </fill>
    </dxf>
    <dxf>
      <font>
        <b/>
        <i val="0"/>
        <condense val="0"/>
        <extend val="0"/>
        <color indexed="9"/>
      </font>
      <fill>
        <patternFill>
          <bgColor indexed="14"/>
        </patternFill>
      </fill>
    </dxf>
    <dxf>
      <font>
        <b/>
        <i val="0"/>
        <condense val="0"/>
        <extend val="0"/>
        <color indexed="13"/>
      </font>
      <fill>
        <patternFill>
          <bgColor indexed="10"/>
        </patternFill>
      </fill>
    </dxf>
    <dxf>
      <font>
        <b/>
        <i val="0"/>
        <condense val="0"/>
        <extend val="0"/>
      </font>
      <fill>
        <patternFill>
          <bgColor indexed="41"/>
        </patternFill>
      </fill>
    </dxf>
    <dxf>
      <font>
        <b/>
        <i val="0"/>
        <condense val="0"/>
        <extend val="0"/>
        <color indexed="9"/>
      </font>
      <fill>
        <patternFill>
          <bgColor indexed="14"/>
        </patternFill>
      </fill>
    </dxf>
    <dxf>
      <font>
        <b/>
        <i val="0"/>
        <condense val="0"/>
        <extend val="0"/>
        <color indexed="13"/>
      </font>
      <fill>
        <patternFill>
          <bgColor indexed="10"/>
        </patternFill>
      </fill>
    </dxf>
    <dxf>
      <font>
        <b/>
        <i val="0"/>
        <condense val="0"/>
        <extend val="0"/>
      </font>
      <fill>
        <patternFill>
          <bgColor indexed="41"/>
        </patternFill>
      </fill>
    </dxf>
    <dxf>
      <font>
        <b/>
        <i val="0"/>
        <condense val="0"/>
        <extend val="0"/>
        <color indexed="9"/>
      </font>
      <fill>
        <patternFill>
          <bgColor indexed="14"/>
        </patternFill>
      </fill>
    </dxf>
    <dxf>
      <font>
        <b/>
        <i val="0"/>
        <condense val="0"/>
        <extend val="0"/>
        <color indexed="13"/>
      </font>
      <fill>
        <patternFill>
          <bgColor indexed="10"/>
        </patternFill>
      </fill>
    </dxf>
    <dxf>
      <font>
        <b/>
        <i val="0"/>
        <condense val="0"/>
        <extend val="0"/>
      </font>
      <fill>
        <patternFill>
          <bgColor indexed="41"/>
        </patternFill>
      </fill>
    </dxf>
    <dxf>
      <font>
        <b/>
        <i val="0"/>
        <condense val="0"/>
        <extend val="0"/>
        <color indexed="9"/>
      </font>
      <fill>
        <patternFill>
          <bgColor indexed="14"/>
        </patternFill>
      </fill>
    </dxf>
    <dxf>
      <font>
        <b/>
        <i val="0"/>
        <condense val="0"/>
        <extend val="0"/>
        <color indexed="13"/>
      </font>
      <fill>
        <patternFill>
          <bgColor indexed="10"/>
        </patternFill>
      </fill>
    </dxf>
    <dxf>
      <font>
        <b/>
        <i val="0"/>
        <condense val="0"/>
        <extend val="0"/>
      </font>
      <fill>
        <patternFill>
          <bgColor indexed="41"/>
        </patternFill>
      </fill>
    </dxf>
    <dxf>
      <font>
        <b/>
        <i val="0"/>
        <condense val="0"/>
        <extend val="0"/>
        <color indexed="9"/>
      </font>
      <fill>
        <patternFill>
          <bgColor indexed="14"/>
        </patternFill>
      </fill>
    </dxf>
    <dxf>
      <font>
        <b/>
        <i val="0"/>
        <condense val="0"/>
        <extend val="0"/>
        <color indexed="13"/>
      </font>
      <fill>
        <patternFill>
          <bgColor indexed="10"/>
        </patternFill>
      </fill>
    </dxf>
    <dxf>
      <font>
        <b/>
        <i val="0"/>
        <condense val="0"/>
        <extend val="0"/>
      </font>
      <fill>
        <patternFill>
          <bgColor indexed="41"/>
        </patternFill>
      </fill>
    </dxf>
    <dxf>
      <font>
        <b/>
        <i val="0"/>
        <condense val="0"/>
        <extend val="0"/>
        <color indexed="9"/>
      </font>
      <fill>
        <patternFill>
          <bgColor indexed="14"/>
        </patternFill>
      </fill>
    </dxf>
    <dxf>
      <font>
        <b/>
        <i val="0"/>
        <condense val="0"/>
        <extend val="0"/>
        <color indexed="13"/>
      </font>
      <fill>
        <patternFill>
          <bgColor indexed="10"/>
        </patternFill>
      </fill>
    </dxf>
    <dxf>
      <font>
        <b/>
        <i val="0"/>
        <condense val="0"/>
        <extend val="0"/>
      </font>
      <fill>
        <patternFill>
          <bgColor indexed="41"/>
        </patternFill>
      </fill>
    </dxf>
    <dxf>
      <font>
        <b/>
        <i val="0"/>
        <condense val="0"/>
        <extend val="0"/>
        <color indexed="9"/>
      </font>
      <fill>
        <patternFill>
          <bgColor indexed="14"/>
        </patternFill>
      </fill>
    </dxf>
    <dxf>
      <font>
        <b/>
        <i val="0"/>
        <condense val="0"/>
        <extend val="0"/>
        <color indexed="13"/>
      </font>
      <fill>
        <patternFill>
          <bgColor indexed="10"/>
        </patternFill>
      </fill>
    </dxf>
    <dxf>
      <font>
        <b/>
        <i val="0"/>
        <condense val="0"/>
        <extend val="0"/>
      </font>
      <fill>
        <patternFill>
          <bgColor indexed="41"/>
        </patternFill>
      </fill>
    </dxf>
    <dxf>
      <font>
        <b/>
        <i val="0"/>
        <condense val="0"/>
        <extend val="0"/>
        <color indexed="9"/>
      </font>
      <fill>
        <patternFill>
          <bgColor indexed="14"/>
        </patternFill>
      </fill>
    </dxf>
    <dxf>
      <font>
        <b/>
        <i val="0"/>
        <condense val="0"/>
        <extend val="0"/>
        <color indexed="13"/>
      </font>
      <fill>
        <patternFill>
          <bgColor indexed="10"/>
        </patternFill>
      </fill>
    </dxf>
    <dxf>
      <font>
        <b/>
        <i val="0"/>
        <condense val="0"/>
        <extend val="0"/>
      </font>
      <fill>
        <patternFill>
          <bgColor indexed="41"/>
        </patternFill>
      </fill>
    </dxf>
    <dxf>
      <font>
        <b/>
        <i val="0"/>
        <condense val="0"/>
        <extend val="0"/>
        <color indexed="9"/>
      </font>
      <fill>
        <patternFill>
          <bgColor indexed="14"/>
        </patternFill>
      </fill>
    </dxf>
    <dxf>
      <font>
        <b/>
        <i val="0"/>
        <condense val="0"/>
        <extend val="0"/>
        <color indexed="13"/>
      </font>
      <fill>
        <patternFill>
          <bgColor indexed="10"/>
        </patternFill>
      </fill>
    </dxf>
    <dxf>
      <font>
        <b/>
        <i val="0"/>
        <condense val="0"/>
        <extend val="0"/>
      </font>
      <fill>
        <patternFill>
          <bgColor indexed="41"/>
        </patternFill>
      </fill>
    </dxf>
    <dxf>
      <font>
        <b/>
        <i val="0"/>
        <condense val="0"/>
        <extend val="0"/>
        <color indexed="9"/>
      </font>
      <fill>
        <patternFill>
          <bgColor indexed="14"/>
        </patternFill>
      </fill>
    </dxf>
    <dxf>
      <font>
        <b/>
        <i val="0"/>
        <condense val="0"/>
        <extend val="0"/>
        <color indexed="13"/>
      </font>
      <fill>
        <patternFill>
          <bgColor indexed="10"/>
        </patternFill>
      </fill>
    </dxf>
    <dxf>
      <font>
        <b/>
        <i val="0"/>
        <condense val="0"/>
        <extend val="0"/>
      </font>
      <fill>
        <patternFill>
          <bgColor indexed="41"/>
        </patternFill>
      </fill>
    </dxf>
    <dxf>
      <font>
        <b/>
        <i val="0"/>
        <condense val="0"/>
        <extend val="0"/>
        <color indexed="9"/>
      </font>
      <fill>
        <patternFill>
          <bgColor indexed="14"/>
        </patternFill>
      </fill>
    </dxf>
    <dxf>
      <font>
        <b/>
        <i val="0"/>
        <condense val="0"/>
        <extend val="0"/>
        <color indexed="13"/>
      </font>
      <fill>
        <patternFill>
          <bgColor indexed="10"/>
        </patternFill>
      </fill>
    </dxf>
    <dxf>
      <font>
        <b/>
        <i val="0"/>
        <condense val="0"/>
        <extend val="0"/>
      </font>
      <fill>
        <patternFill>
          <bgColor indexed="41"/>
        </patternFill>
      </fill>
    </dxf>
    <dxf>
      <font>
        <b/>
        <i val="0"/>
        <condense val="0"/>
        <extend val="0"/>
        <color indexed="9"/>
      </font>
      <fill>
        <patternFill>
          <bgColor indexed="14"/>
        </patternFill>
      </fill>
    </dxf>
    <dxf>
      <font>
        <b/>
        <i val="0"/>
        <condense val="0"/>
        <extend val="0"/>
        <color indexed="13"/>
      </font>
      <fill>
        <patternFill>
          <bgColor indexed="10"/>
        </patternFill>
      </fill>
    </dxf>
    <dxf>
      <font>
        <b/>
        <i val="0"/>
        <condense val="0"/>
        <extend val="0"/>
      </font>
      <fill>
        <patternFill>
          <bgColor indexed="41"/>
        </patternFill>
      </fill>
    </dxf>
    <dxf>
      <font>
        <b/>
        <i val="0"/>
        <condense val="0"/>
        <extend val="0"/>
        <color indexed="9"/>
      </font>
      <fill>
        <patternFill>
          <bgColor indexed="14"/>
        </patternFill>
      </fill>
    </dxf>
    <dxf>
      <font>
        <b/>
        <i val="0"/>
        <condense val="0"/>
        <extend val="0"/>
        <color indexed="13"/>
      </font>
      <fill>
        <patternFill>
          <bgColor indexed="10"/>
        </patternFill>
      </fill>
    </dxf>
    <dxf>
      <font>
        <b/>
        <i val="0"/>
        <condense val="0"/>
        <extend val="0"/>
      </font>
      <fill>
        <patternFill>
          <bgColor indexed="41"/>
        </patternFill>
      </fill>
    </dxf>
    <dxf>
      <font>
        <b/>
        <i val="0"/>
        <condense val="0"/>
        <extend val="0"/>
        <color indexed="9"/>
      </font>
      <fill>
        <patternFill>
          <bgColor indexed="14"/>
        </patternFill>
      </fill>
    </dxf>
    <dxf>
      <font>
        <b/>
        <i val="0"/>
        <condense val="0"/>
        <extend val="0"/>
        <color indexed="13"/>
      </font>
      <fill>
        <patternFill>
          <bgColor indexed="10"/>
        </patternFill>
      </fill>
    </dxf>
    <dxf>
      <font>
        <b/>
        <i val="0"/>
        <condense val="0"/>
        <extend val="0"/>
      </font>
      <fill>
        <patternFill>
          <bgColor indexed="41"/>
        </patternFill>
      </fill>
    </dxf>
    <dxf>
      <font>
        <b/>
        <i val="0"/>
        <condense val="0"/>
        <extend val="0"/>
        <color indexed="9"/>
      </font>
      <fill>
        <patternFill>
          <bgColor indexed="14"/>
        </patternFill>
      </fill>
    </dxf>
    <dxf>
      <font>
        <b/>
        <i val="0"/>
        <condense val="0"/>
        <extend val="0"/>
        <color indexed="13"/>
      </font>
      <fill>
        <patternFill>
          <bgColor indexed="10"/>
        </patternFill>
      </fill>
    </dxf>
    <dxf>
      <font>
        <b/>
        <i val="0"/>
        <condense val="0"/>
        <extend val="0"/>
      </font>
      <fill>
        <patternFill>
          <bgColor indexed="41"/>
        </patternFill>
      </fill>
    </dxf>
    <dxf>
      <font>
        <b/>
        <i val="0"/>
        <condense val="0"/>
        <extend val="0"/>
        <color indexed="9"/>
      </font>
      <fill>
        <patternFill>
          <bgColor indexed="14"/>
        </patternFill>
      </fill>
    </dxf>
    <dxf>
      <font>
        <b/>
        <i val="0"/>
        <condense val="0"/>
        <extend val="0"/>
        <color indexed="13"/>
      </font>
      <fill>
        <patternFill>
          <bgColor indexed="10"/>
        </patternFill>
      </fill>
    </dxf>
    <dxf>
      <font>
        <b/>
        <i val="0"/>
        <condense val="0"/>
        <extend val="0"/>
      </font>
      <fill>
        <patternFill>
          <bgColor indexed="41"/>
        </patternFill>
      </fill>
    </dxf>
    <dxf>
      <font>
        <b/>
        <i val="0"/>
        <condense val="0"/>
        <extend val="0"/>
        <color indexed="9"/>
      </font>
      <fill>
        <patternFill>
          <bgColor indexed="14"/>
        </patternFill>
      </fill>
    </dxf>
    <dxf>
      <font>
        <b/>
        <i val="0"/>
        <condense val="0"/>
        <extend val="0"/>
        <color indexed="13"/>
      </font>
      <fill>
        <patternFill>
          <bgColor indexed="10"/>
        </patternFill>
      </fill>
    </dxf>
    <dxf>
      <font>
        <b/>
        <i val="0"/>
        <condense val="0"/>
        <extend val="0"/>
      </font>
      <fill>
        <patternFill>
          <bgColor indexed="41"/>
        </patternFill>
      </fill>
    </dxf>
    <dxf>
      <font>
        <b/>
        <i val="0"/>
        <condense val="0"/>
        <extend val="0"/>
        <color indexed="9"/>
      </font>
      <fill>
        <patternFill>
          <bgColor indexed="14"/>
        </patternFill>
      </fill>
    </dxf>
    <dxf>
      <font>
        <b/>
        <i val="0"/>
        <condense val="0"/>
        <extend val="0"/>
        <color indexed="13"/>
      </font>
      <fill>
        <patternFill>
          <bgColor indexed="10"/>
        </patternFill>
      </fill>
    </dxf>
    <dxf>
      <font>
        <b/>
        <i val="0"/>
        <condense val="0"/>
        <extend val="0"/>
      </font>
      <fill>
        <patternFill>
          <bgColor indexed="41"/>
        </patternFill>
      </fill>
    </dxf>
    <dxf>
      <font>
        <b/>
        <i val="0"/>
        <condense val="0"/>
        <extend val="0"/>
        <color indexed="9"/>
      </font>
      <fill>
        <patternFill>
          <bgColor indexed="14"/>
        </patternFill>
      </fill>
    </dxf>
    <dxf>
      <font>
        <b/>
        <i val="0"/>
        <condense val="0"/>
        <extend val="0"/>
        <color indexed="13"/>
      </font>
      <fill>
        <patternFill>
          <bgColor indexed="10"/>
        </patternFill>
      </fill>
    </dxf>
    <dxf>
      <font>
        <b/>
        <i val="0"/>
        <condense val="0"/>
        <extend val="0"/>
      </font>
      <fill>
        <patternFill>
          <bgColor indexed="41"/>
        </patternFill>
      </fill>
    </dxf>
    <dxf>
      <font>
        <b/>
        <i val="0"/>
        <condense val="0"/>
        <extend val="0"/>
        <color indexed="9"/>
      </font>
      <fill>
        <patternFill>
          <bgColor indexed="14"/>
        </patternFill>
      </fill>
    </dxf>
    <dxf>
      <font>
        <b/>
        <i val="0"/>
        <condense val="0"/>
        <extend val="0"/>
        <color indexed="13"/>
      </font>
      <fill>
        <patternFill>
          <bgColor indexed="10"/>
        </patternFill>
      </fill>
    </dxf>
    <dxf>
      <font>
        <b/>
        <i val="0"/>
        <condense val="0"/>
        <extend val="0"/>
      </font>
      <fill>
        <patternFill>
          <bgColor indexed="41"/>
        </patternFill>
      </fill>
    </dxf>
    <dxf>
      <font>
        <b/>
        <i val="0"/>
        <condense val="0"/>
        <extend val="0"/>
        <color indexed="9"/>
      </font>
      <fill>
        <patternFill>
          <bgColor indexed="14"/>
        </patternFill>
      </fill>
    </dxf>
    <dxf>
      <font>
        <b/>
        <i val="0"/>
        <condense val="0"/>
        <extend val="0"/>
        <color indexed="13"/>
      </font>
      <fill>
        <patternFill>
          <bgColor indexed="10"/>
        </patternFill>
      </fill>
    </dxf>
    <dxf>
      <font>
        <b/>
        <i val="0"/>
        <condense val="0"/>
        <extend val="0"/>
      </font>
      <fill>
        <patternFill>
          <bgColor indexed="41"/>
        </patternFill>
      </fill>
    </dxf>
    <dxf>
      <font>
        <b/>
        <i val="0"/>
        <condense val="0"/>
        <extend val="0"/>
        <color indexed="9"/>
      </font>
      <fill>
        <patternFill>
          <bgColor indexed="14"/>
        </patternFill>
      </fill>
    </dxf>
    <dxf>
      <font>
        <b/>
        <i val="0"/>
        <condense val="0"/>
        <extend val="0"/>
        <color indexed="13"/>
      </font>
      <fill>
        <patternFill>
          <bgColor indexed="10"/>
        </patternFill>
      </fill>
    </dxf>
    <dxf>
      <font>
        <b/>
        <i val="0"/>
        <condense val="0"/>
        <extend val="0"/>
      </font>
      <fill>
        <patternFill>
          <bgColor indexed="41"/>
        </patternFill>
      </fill>
    </dxf>
    <dxf>
      <font>
        <b/>
        <i val="0"/>
        <condense val="0"/>
        <extend val="0"/>
        <color indexed="9"/>
      </font>
      <fill>
        <patternFill>
          <bgColor indexed="14"/>
        </patternFill>
      </fill>
    </dxf>
    <dxf>
      <font>
        <b/>
        <i val="0"/>
        <condense val="0"/>
        <extend val="0"/>
        <color indexed="13"/>
      </font>
      <fill>
        <patternFill>
          <bgColor indexed="10"/>
        </patternFill>
      </fill>
    </dxf>
    <dxf>
      <font>
        <b/>
        <i val="0"/>
        <condense val="0"/>
        <extend val="0"/>
      </font>
      <fill>
        <patternFill>
          <bgColor indexed="41"/>
        </patternFill>
      </fill>
    </dxf>
    <dxf>
      <font>
        <b/>
        <i val="0"/>
        <condense val="0"/>
        <extend val="0"/>
        <color indexed="9"/>
      </font>
      <fill>
        <patternFill>
          <bgColor indexed="14"/>
        </patternFill>
      </fill>
    </dxf>
    <dxf>
      <font>
        <b/>
        <i val="0"/>
        <condense val="0"/>
        <extend val="0"/>
        <color indexed="13"/>
      </font>
      <fill>
        <patternFill>
          <bgColor indexed="10"/>
        </patternFill>
      </fill>
    </dxf>
    <dxf>
      <font>
        <b/>
        <i val="0"/>
        <condense val="0"/>
        <extend val="0"/>
      </font>
      <fill>
        <patternFill>
          <bgColor indexed="41"/>
        </patternFill>
      </fill>
    </dxf>
    <dxf>
      <font>
        <b/>
        <i val="0"/>
        <condense val="0"/>
        <extend val="0"/>
        <color indexed="9"/>
      </font>
      <fill>
        <patternFill>
          <bgColor indexed="14"/>
        </patternFill>
      </fill>
    </dxf>
    <dxf>
      <font>
        <b/>
        <i val="0"/>
        <condense val="0"/>
        <extend val="0"/>
        <color indexed="13"/>
      </font>
      <fill>
        <patternFill>
          <bgColor indexed="10"/>
        </patternFill>
      </fill>
    </dxf>
    <dxf>
      <font>
        <b/>
        <i val="0"/>
        <condense val="0"/>
        <extend val="0"/>
      </font>
      <fill>
        <patternFill>
          <bgColor indexed="41"/>
        </patternFill>
      </fill>
    </dxf>
    <dxf>
      <font>
        <b/>
        <i val="0"/>
        <condense val="0"/>
        <extend val="0"/>
        <color indexed="9"/>
      </font>
      <fill>
        <patternFill>
          <bgColor indexed="14"/>
        </patternFill>
      </fill>
    </dxf>
    <dxf>
      <font>
        <b/>
        <i val="0"/>
        <condense val="0"/>
        <extend val="0"/>
        <color indexed="13"/>
      </font>
      <fill>
        <patternFill>
          <bgColor indexed="10"/>
        </patternFill>
      </fill>
    </dxf>
    <dxf>
      <font>
        <b/>
        <i val="0"/>
        <condense val="0"/>
        <extend val="0"/>
      </font>
      <fill>
        <patternFill>
          <bgColor indexed="41"/>
        </patternFill>
      </fill>
    </dxf>
    <dxf>
      <font>
        <b/>
        <i val="0"/>
        <condense val="0"/>
        <extend val="0"/>
        <color indexed="9"/>
      </font>
      <fill>
        <patternFill>
          <bgColor indexed="14"/>
        </patternFill>
      </fill>
    </dxf>
    <dxf>
      <font>
        <b/>
        <i val="0"/>
        <condense val="0"/>
        <extend val="0"/>
        <color indexed="13"/>
      </font>
      <fill>
        <patternFill>
          <bgColor indexed="10"/>
        </patternFill>
      </fill>
    </dxf>
    <dxf>
      <font>
        <b/>
        <i val="0"/>
        <condense val="0"/>
        <extend val="0"/>
      </font>
      <fill>
        <patternFill>
          <bgColor indexed="41"/>
        </patternFill>
      </fill>
    </dxf>
    <dxf>
      <font>
        <b/>
        <i val="0"/>
        <condense val="0"/>
        <extend val="0"/>
        <color indexed="9"/>
      </font>
      <fill>
        <patternFill>
          <bgColor indexed="14"/>
        </patternFill>
      </fill>
    </dxf>
    <dxf>
      <font>
        <b/>
        <i val="0"/>
        <condense val="0"/>
        <extend val="0"/>
        <color indexed="13"/>
      </font>
      <fill>
        <patternFill>
          <bgColor indexed="10"/>
        </patternFill>
      </fill>
    </dxf>
    <dxf>
      <font>
        <b/>
        <i val="0"/>
        <condense val="0"/>
        <extend val="0"/>
      </font>
      <fill>
        <patternFill>
          <bgColor indexed="41"/>
        </patternFill>
      </fill>
    </dxf>
    <dxf>
      <font>
        <b/>
        <i val="0"/>
        <condense val="0"/>
        <extend val="0"/>
        <color indexed="9"/>
      </font>
      <fill>
        <patternFill>
          <bgColor indexed="14"/>
        </patternFill>
      </fill>
    </dxf>
    <dxf>
      <font>
        <b/>
        <i val="0"/>
        <condense val="0"/>
        <extend val="0"/>
        <color indexed="13"/>
      </font>
      <fill>
        <patternFill>
          <bgColor indexed="10"/>
        </patternFill>
      </fill>
    </dxf>
    <dxf>
      <font>
        <b/>
        <i val="0"/>
        <condense val="0"/>
        <extend val="0"/>
      </font>
      <fill>
        <patternFill>
          <bgColor indexed="41"/>
        </patternFill>
      </fill>
    </dxf>
    <dxf>
      <font>
        <b/>
        <i val="0"/>
        <condense val="0"/>
        <extend val="0"/>
        <color indexed="9"/>
      </font>
      <fill>
        <patternFill>
          <bgColor indexed="14"/>
        </patternFill>
      </fill>
    </dxf>
    <dxf>
      <font>
        <b/>
        <i val="0"/>
        <condense val="0"/>
        <extend val="0"/>
        <color indexed="13"/>
      </font>
      <fill>
        <patternFill>
          <bgColor indexed="10"/>
        </patternFill>
      </fill>
    </dxf>
    <dxf>
      <font>
        <b/>
        <i val="0"/>
        <condense val="0"/>
        <extend val="0"/>
      </font>
      <fill>
        <patternFill>
          <bgColor indexed="41"/>
        </patternFill>
      </fill>
    </dxf>
    <dxf>
      <font>
        <b/>
        <i val="0"/>
        <condense val="0"/>
        <extend val="0"/>
        <color indexed="9"/>
      </font>
      <fill>
        <patternFill>
          <bgColor indexed="14"/>
        </patternFill>
      </fill>
    </dxf>
    <dxf>
      <font>
        <b/>
        <i val="0"/>
        <condense val="0"/>
        <extend val="0"/>
        <color indexed="13"/>
      </font>
      <fill>
        <patternFill>
          <bgColor indexed="10"/>
        </patternFill>
      </fill>
    </dxf>
    <dxf>
      <font>
        <b/>
        <i val="0"/>
        <condense val="0"/>
        <extend val="0"/>
      </font>
      <fill>
        <patternFill>
          <bgColor indexed="41"/>
        </patternFill>
      </fill>
    </dxf>
    <dxf>
      <font>
        <b/>
        <i val="0"/>
        <condense val="0"/>
        <extend val="0"/>
        <color indexed="9"/>
      </font>
      <fill>
        <patternFill>
          <bgColor indexed="14"/>
        </patternFill>
      </fill>
    </dxf>
    <dxf>
      <font>
        <b/>
        <i val="0"/>
        <condense val="0"/>
        <extend val="0"/>
        <color indexed="13"/>
      </font>
      <fill>
        <patternFill>
          <bgColor indexed="10"/>
        </patternFill>
      </fill>
    </dxf>
    <dxf>
      <font>
        <b/>
        <i val="0"/>
        <condense val="0"/>
        <extend val="0"/>
      </font>
      <fill>
        <patternFill>
          <bgColor indexed="41"/>
        </patternFill>
      </fill>
    </dxf>
    <dxf>
      <font>
        <b/>
        <i val="0"/>
        <condense val="0"/>
        <extend val="0"/>
        <color indexed="9"/>
      </font>
      <fill>
        <patternFill>
          <bgColor indexed="14"/>
        </patternFill>
      </fill>
    </dxf>
    <dxf>
      <font>
        <b/>
        <i val="0"/>
        <condense val="0"/>
        <extend val="0"/>
        <color indexed="13"/>
      </font>
      <fill>
        <patternFill>
          <bgColor indexed="10"/>
        </patternFill>
      </fill>
    </dxf>
    <dxf>
      <font>
        <b/>
        <i val="0"/>
        <condense val="0"/>
        <extend val="0"/>
      </font>
      <fill>
        <patternFill>
          <bgColor indexed="41"/>
        </patternFill>
      </fill>
    </dxf>
    <dxf>
      <font>
        <b/>
        <i val="0"/>
        <condense val="0"/>
        <extend val="0"/>
        <color indexed="9"/>
      </font>
      <fill>
        <patternFill>
          <bgColor indexed="14"/>
        </patternFill>
      </fill>
    </dxf>
    <dxf>
      <font>
        <b/>
        <i val="0"/>
        <condense val="0"/>
        <extend val="0"/>
        <color indexed="13"/>
      </font>
      <fill>
        <patternFill>
          <bgColor indexed="10"/>
        </patternFill>
      </fill>
    </dxf>
    <dxf>
      <font>
        <b/>
        <i val="0"/>
        <condense val="0"/>
        <extend val="0"/>
      </font>
      <fill>
        <patternFill>
          <bgColor indexed="41"/>
        </patternFill>
      </fill>
    </dxf>
    <dxf>
      <font>
        <b/>
        <i val="0"/>
        <condense val="0"/>
        <extend val="0"/>
        <color indexed="9"/>
      </font>
      <fill>
        <patternFill>
          <bgColor indexed="14"/>
        </patternFill>
      </fill>
    </dxf>
    <dxf>
      <font>
        <b/>
        <i val="0"/>
        <condense val="0"/>
        <extend val="0"/>
        <color indexed="13"/>
      </font>
      <fill>
        <patternFill>
          <bgColor indexed="10"/>
        </patternFill>
      </fill>
    </dxf>
    <dxf>
      <font>
        <b/>
        <i val="0"/>
        <condense val="0"/>
        <extend val="0"/>
      </font>
      <fill>
        <patternFill>
          <bgColor indexed="41"/>
        </patternFill>
      </fill>
    </dxf>
    <dxf>
      <font>
        <b/>
        <i val="0"/>
        <condense val="0"/>
        <extend val="0"/>
        <color indexed="9"/>
      </font>
      <fill>
        <patternFill>
          <bgColor indexed="14"/>
        </patternFill>
      </fill>
    </dxf>
    <dxf>
      <font>
        <b/>
        <i val="0"/>
        <condense val="0"/>
        <extend val="0"/>
        <color indexed="13"/>
      </font>
      <fill>
        <patternFill>
          <bgColor indexed="10"/>
        </patternFill>
      </fill>
    </dxf>
    <dxf>
      <font>
        <b/>
        <i val="0"/>
        <condense val="0"/>
        <extend val="0"/>
      </font>
      <fill>
        <patternFill>
          <bgColor indexed="41"/>
        </patternFill>
      </fill>
    </dxf>
    <dxf>
      <font>
        <b/>
        <i val="0"/>
        <condense val="0"/>
        <extend val="0"/>
        <color indexed="9"/>
      </font>
      <fill>
        <patternFill>
          <bgColor indexed="14"/>
        </patternFill>
      </fill>
    </dxf>
    <dxf>
      <font>
        <b/>
        <i val="0"/>
        <condense val="0"/>
        <extend val="0"/>
        <color indexed="13"/>
      </font>
      <fill>
        <patternFill>
          <bgColor indexed="10"/>
        </patternFill>
      </fill>
    </dxf>
    <dxf>
      <font>
        <b/>
        <i val="0"/>
        <condense val="0"/>
        <extend val="0"/>
      </font>
      <fill>
        <patternFill>
          <bgColor indexed="41"/>
        </patternFill>
      </fill>
    </dxf>
    <dxf>
      <font>
        <b/>
        <i val="0"/>
        <condense val="0"/>
        <extend val="0"/>
        <color indexed="9"/>
      </font>
      <fill>
        <patternFill>
          <bgColor indexed="14"/>
        </patternFill>
      </fill>
    </dxf>
    <dxf>
      <font>
        <b/>
        <i val="0"/>
        <condense val="0"/>
        <extend val="0"/>
        <color indexed="13"/>
      </font>
      <fill>
        <patternFill>
          <bgColor indexed="10"/>
        </patternFill>
      </fill>
    </dxf>
    <dxf>
      <font>
        <b/>
        <i val="0"/>
        <condense val="0"/>
        <extend val="0"/>
      </font>
      <fill>
        <patternFill>
          <bgColor indexed="41"/>
        </patternFill>
      </fill>
    </dxf>
    <dxf>
      <font>
        <b/>
        <i val="0"/>
        <condense val="0"/>
        <extend val="0"/>
        <color indexed="9"/>
      </font>
      <fill>
        <patternFill>
          <bgColor indexed="14"/>
        </patternFill>
      </fill>
    </dxf>
    <dxf>
      <font>
        <b/>
        <i val="0"/>
        <condense val="0"/>
        <extend val="0"/>
        <color indexed="13"/>
      </font>
      <fill>
        <patternFill>
          <bgColor indexed="10"/>
        </patternFill>
      </fill>
    </dxf>
    <dxf>
      <font>
        <b/>
        <i val="0"/>
        <condense val="0"/>
        <extend val="0"/>
      </font>
      <fill>
        <patternFill>
          <bgColor indexed="41"/>
        </patternFill>
      </fill>
    </dxf>
    <dxf>
      <font>
        <b/>
        <i val="0"/>
        <condense val="0"/>
        <extend val="0"/>
        <color indexed="9"/>
      </font>
      <fill>
        <patternFill>
          <bgColor indexed="14"/>
        </patternFill>
      </fill>
    </dxf>
    <dxf>
      <font>
        <b/>
        <i val="0"/>
        <condense val="0"/>
        <extend val="0"/>
        <color indexed="13"/>
      </font>
      <fill>
        <patternFill>
          <bgColor indexed="10"/>
        </patternFill>
      </fill>
    </dxf>
    <dxf>
      <font>
        <b/>
        <i val="0"/>
        <condense val="0"/>
        <extend val="0"/>
      </font>
      <fill>
        <patternFill>
          <bgColor indexed="41"/>
        </patternFill>
      </fill>
    </dxf>
    <dxf>
      <font>
        <b/>
        <i val="0"/>
        <condense val="0"/>
        <extend val="0"/>
        <color indexed="9"/>
      </font>
      <fill>
        <patternFill>
          <bgColor indexed="14"/>
        </patternFill>
      </fill>
    </dxf>
    <dxf>
      <font>
        <b/>
        <i val="0"/>
        <condense val="0"/>
        <extend val="0"/>
        <color indexed="13"/>
      </font>
      <fill>
        <patternFill>
          <bgColor indexed="10"/>
        </patternFill>
      </fill>
    </dxf>
    <dxf>
      <font>
        <b/>
        <i val="0"/>
        <condense val="0"/>
        <extend val="0"/>
      </font>
      <fill>
        <patternFill>
          <bgColor indexed="41"/>
        </patternFill>
      </fill>
    </dxf>
    <dxf>
      <font>
        <b/>
        <i val="0"/>
        <condense val="0"/>
        <extend val="0"/>
        <color indexed="9"/>
      </font>
      <fill>
        <patternFill>
          <bgColor indexed="14"/>
        </patternFill>
      </fill>
    </dxf>
    <dxf>
      <font>
        <b/>
        <i val="0"/>
        <condense val="0"/>
        <extend val="0"/>
        <color indexed="13"/>
      </font>
      <fill>
        <patternFill>
          <bgColor indexed="10"/>
        </patternFill>
      </fill>
    </dxf>
    <dxf>
      <font>
        <b/>
        <i val="0"/>
        <condense val="0"/>
        <extend val="0"/>
      </font>
      <fill>
        <patternFill>
          <bgColor indexed="41"/>
        </patternFill>
      </fill>
    </dxf>
    <dxf>
      <font>
        <b/>
        <i val="0"/>
        <condense val="0"/>
        <extend val="0"/>
        <color indexed="9"/>
      </font>
      <fill>
        <patternFill>
          <bgColor indexed="14"/>
        </patternFill>
      </fill>
    </dxf>
    <dxf>
      <font>
        <b/>
        <i val="0"/>
        <condense val="0"/>
        <extend val="0"/>
        <color indexed="13"/>
      </font>
      <fill>
        <patternFill>
          <bgColor indexed="10"/>
        </patternFill>
      </fill>
    </dxf>
    <dxf>
      <font>
        <b/>
        <i val="0"/>
        <condense val="0"/>
        <extend val="0"/>
      </font>
      <fill>
        <patternFill>
          <bgColor indexed="41"/>
        </patternFill>
      </fill>
    </dxf>
    <dxf>
      <font>
        <b/>
        <i val="0"/>
        <condense val="0"/>
        <extend val="0"/>
        <color indexed="9"/>
      </font>
      <fill>
        <patternFill>
          <bgColor indexed="14"/>
        </patternFill>
      </fill>
    </dxf>
    <dxf>
      <font>
        <b/>
        <i val="0"/>
        <condense val="0"/>
        <extend val="0"/>
        <color indexed="13"/>
      </font>
      <fill>
        <patternFill>
          <bgColor indexed="10"/>
        </patternFill>
      </fill>
    </dxf>
    <dxf>
      <font>
        <b/>
        <i val="0"/>
        <condense val="0"/>
        <extend val="0"/>
      </font>
      <fill>
        <patternFill>
          <bgColor indexed="41"/>
        </patternFill>
      </fill>
    </dxf>
    <dxf>
      <font>
        <b/>
        <i val="0"/>
        <condense val="0"/>
        <extend val="0"/>
        <color indexed="9"/>
      </font>
      <fill>
        <patternFill>
          <bgColor indexed="14"/>
        </patternFill>
      </fill>
    </dxf>
    <dxf>
      <font>
        <b/>
        <i val="0"/>
        <condense val="0"/>
        <extend val="0"/>
        <color indexed="13"/>
      </font>
      <fill>
        <patternFill>
          <bgColor indexed="10"/>
        </patternFill>
      </fill>
    </dxf>
    <dxf>
      <font>
        <b/>
        <i val="0"/>
        <condense val="0"/>
        <extend val="0"/>
      </font>
      <fill>
        <patternFill>
          <bgColor indexed="41"/>
        </patternFill>
      </fill>
    </dxf>
    <dxf>
      <font>
        <b/>
        <i val="0"/>
        <condense val="0"/>
        <extend val="0"/>
        <color indexed="9"/>
      </font>
      <fill>
        <patternFill>
          <bgColor indexed="14"/>
        </patternFill>
      </fill>
    </dxf>
    <dxf>
      <font>
        <b/>
        <i val="0"/>
        <condense val="0"/>
        <extend val="0"/>
        <color indexed="13"/>
      </font>
      <fill>
        <patternFill>
          <bgColor indexed="10"/>
        </patternFill>
      </fill>
    </dxf>
    <dxf>
      <font>
        <b/>
        <i val="0"/>
        <condense val="0"/>
        <extend val="0"/>
      </font>
      <fill>
        <patternFill>
          <bgColor indexed="41"/>
        </patternFill>
      </fill>
    </dxf>
    <dxf>
      <font>
        <b/>
        <i val="0"/>
        <condense val="0"/>
        <extend val="0"/>
        <color indexed="9"/>
      </font>
      <fill>
        <patternFill>
          <bgColor indexed="14"/>
        </patternFill>
      </fill>
    </dxf>
    <dxf>
      <font>
        <b/>
        <i val="0"/>
        <condense val="0"/>
        <extend val="0"/>
        <color indexed="13"/>
      </font>
      <fill>
        <patternFill>
          <bgColor indexed="10"/>
        </patternFill>
      </fill>
    </dxf>
  </dxfs>
  <tableStyles count="0" defaultTableStyle="TableStyleMedium9" defaultPivotStyle="PivotStyleLight16"/>
  <colors>
    <mruColors>
      <color rgb="FFF7FA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Opr.statefarm.org\dfs\Documents%20and%20Settings\nodu\Local%20Settings\Temporary%20Internet%20Files\OLKB5\Test%20Log%20with%20analysis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wss.opr.statefarm.org/Documents%20and%20Settings/uc7i/My%20Documents/R17335/Test%20Cases%20from%20Lotus%20Notes/EUCP%20Core%20Call%20Flows%20Draft%20TC%20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Info"/>
      <sheetName val="Unit"/>
      <sheetName val="Integration"/>
      <sheetName val="System"/>
      <sheetName val="Acceptance"/>
      <sheetName val="Implementation"/>
      <sheetName val="Project Summary"/>
      <sheetName val="Sheet1"/>
      <sheetName val="Sheet2"/>
      <sheetName val="Project_Info"/>
      <sheetName val="Project_Summary"/>
      <sheetName val="Data Validation"/>
    </sheetNames>
    <sheetDataSet>
      <sheetData sheetId="0"/>
      <sheetData sheetId="1" refreshError="1">
        <row r="3">
          <cell r="D3">
            <v>0</v>
          </cell>
        </row>
        <row r="4">
          <cell r="D4">
            <v>0</v>
          </cell>
        </row>
        <row r="5">
          <cell r="D5">
            <v>0</v>
          </cell>
        </row>
        <row r="6">
          <cell r="D6">
            <v>0</v>
          </cell>
        </row>
        <row r="7">
          <cell r="D7">
            <v>0</v>
          </cell>
        </row>
        <row r="8">
          <cell r="D8">
            <v>0</v>
          </cell>
        </row>
      </sheetData>
      <sheetData sheetId="2" refreshError="1">
        <row r="3">
          <cell r="D3">
            <v>0</v>
          </cell>
        </row>
        <row r="4">
          <cell r="D4">
            <v>0</v>
          </cell>
        </row>
        <row r="5">
          <cell r="D5">
            <v>0</v>
          </cell>
        </row>
        <row r="6">
          <cell r="D6">
            <v>0</v>
          </cell>
        </row>
        <row r="7">
          <cell r="D7">
            <v>0</v>
          </cell>
        </row>
        <row r="8">
          <cell r="D8">
            <v>0</v>
          </cell>
        </row>
      </sheetData>
      <sheetData sheetId="3" refreshError="1">
        <row r="3">
          <cell r="D3">
            <v>0</v>
          </cell>
        </row>
        <row r="4">
          <cell r="D4">
            <v>0</v>
          </cell>
        </row>
        <row r="5">
          <cell r="D5">
            <v>0</v>
          </cell>
        </row>
        <row r="6">
          <cell r="D6">
            <v>0</v>
          </cell>
        </row>
        <row r="7">
          <cell r="D7">
            <v>0</v>
          </cell>
        </row>
        <row r="8">
          <cell r="D8">
            <v>0</v>
          </cell>
        </row>
      </sheetData>
      <sheetData sheetId="4" refreshError="1">
        <row r="3">
          <cell r="D3">
            <v>0</v>
          </cell>
        </row>
        <row r="4">
          <cell r="D4">
            <v>0</v>
          </cell>
        </row>
        <row r="5">
          <cell r="D5">
            <v>0</v>
          </cell>
        </row>
        <row r="7">
          <cell r="D7">
            <v>0</v>
          </cell>
        </row>
        <row r="8">
          <cell r="D8">
            <v>0</v>
          </cell>
        </row>
      </sheetData>
      <sheetData sheetId="5" refreshError="1">
        <row r="3">
          <cell r="D3">
            <v>0</v>
          </cell>
        </row>
        <row r="4">
          <cell r="D4">
            <v>0</v>
          </cell>
        </row>
        <row r="5">
          <cell r="D5">
            <v>0</v>
          </cell>
        </row>
        <row r="6">
          <cell r="D6">
            <v>0</v>
          </cell>
        </row>
        <row r="7">
          <cell r="D7">
            <v>0</v>
          </cell>
        </row>
        <row r="8">
          <cell r="D8">
            <v>0</v>
          </cell>
        </row>
      </sheetData>
      <sheetData sheetId="6" refreshError="1">
        <row r="6">
          <cell r="D6">
            <v>0</v>
          </cell>
        </row>
        <row r="7">
          <cell r="D7">
            <v>0</v>
          </cell>
        </row>
        <row r="8">
          <cell r="D8">
            <v>0</v>
          </cell>
        </row>
        <row r="28">
          <cell r="D28">
            <v>0</v>
          </cell>
        </row>
      </sheetData>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lp"/>
      <sheetName val="Test Setup"/>
      <sheetName val="Test Data"/>
      <sheetName val="Test Design &amp; Execution"/>
      <sheetName val="Test Execution Summary"/>
      <sheetName val="Graph Data"/>
      <sheetName val="Graphs"/>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intranet.opr.statefarm.org/rsdtraining/wfo/courses/qm/05_qm_working_with_reports/index.htm" TargetMode="External"/><Relationship Id="rId3" Type="http://schemas.openxmlformats.org/officeDocument/2006/relationships/hyperlink" Target="http://intranet.opr.statefarm.org/rsdtraining/wfo/courses/qm/02_qm_supv_eval_search_and_playback_recorded_contacts/index.htm" TargetMode="External"/><Relationship Id="rId7" Type="http://schemas.openxmlformats.org/officeDocument/2006/relationships/hyperlink" Target="http://intranet.opr.statefarm.org/rsdtraining/wfo/courses/qm/05_qm_working_with_reports/index.htm" TargetMode="External"/><Relationship Id="rId2" Type="http://schemas.openxmlformats.org/officeDocument/2006/relationships/hyperlink" Target="http://intranet.opr.statefarm.org/rsdtraining/wfo/courses/qm/02_qm_supv_eval_search_and_playback_recorded_contacts/index.htm" TargetMode="External"/><Relationship Id="rId1" Type="http://schemas.openxmlformats.org/officeDocument/2006/relationships/hyperlink" Target="http://intranet.opr.statefarm.org/rsdtraining/wfo/courses/qm/02_qm_supv_eval_search_and_playback_recorded_contacts/index.htm" TargetMode="External"/><Relationship Id="rId6" Type="http://schemas.openxmlformats.org/officeDocument/2006/relationships/hyperlink" Target="http://intranet.opr.statefarm.org/rsdtraining/wfo/courses/qm/02_qm_supv_eval_search_and_playback_recorded_contacts/index.htm" TargetMode="External"/><Relationship Id="rId11" Type="http://schemas.openxmlformats.org/officeDocument/2006/relationships/comments" Target="../comments6.xml"/><Relationship Id="rId5" Type="http://schemas.openxmlformats.org/officeDocument/2006/relationships/hyperlink" Target="http://intranet.opr.statefarm.org/rsdtraining/wfo/courses/qm/02_qm_supv_eval_search_and_playback_recorded_contacts/index.htm" TargetMode="External"/><Relationship Id="rId10" Type="http://schemas.openxmlformats.org/officeDocument/2006/relationships/vmlDrawing" Target="../drawings/vmlDrawing6.vml"/><Relationship Id="rId4" Type="http://schemas.openxmlformats.org/officeDocument/2006/relationships/hyperlink" Target="http://intranet.opr.statefarm.org/rsdtraining/wfo/courses/qm/02_qm_supv_eval_search_and_playback_recorded_contacts/index.htm" TargetMode="External"/><Relationship Id="rId9"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8" Type="http://schemas.openxmlformats.org/officeDocument/2006/relationships/hyperlink" Target="http://intranet.opr.statefarm.org/rsdtraining/wfo/courses/qm/05_qm_working_with_reports/index.htm" TargetMode="External"/><Relationship Id="rId13" Type="http://schemas.openxmlformats.org/officeDocument/2006/relationships/printerSettings" Target="../printerSettings/printerSettings11.bin"/><Relationship Id="rId3" Type="http://schemas.openxmlformats.org/officeDocument/2006/relationships/hyperlink" Target="http://intranet.opr.statefarm.org/rsdtraining/wfo/courses/qm/02_qm_supv_eval_search_and_playback_recorded_contacts/index.htm" TargetMode="External"/><Relationship Id="rId7" Type="http://schemas.openxmlformats.org/officeDocument/2006/relationships/hyperlink" Target="http://intranet.opr.statefarm.org/rsdtraining/wfo/courses/qm/02_qm_supv_eval_search_and_playback_recorded_contacts/index.htm" TargetMode="External"/><Relationship Id="rId12" Type="http://schemas.openxmlformats.org/officeDocument/2006/relationships/hyperlink" Target="http://intranet.opr.statefarm.org/rsdtraining/wfo/courses/qm/02_qm_supv_eval_search_and_playback_recorded_contacts/index.htm" TargetMode="External"/><Relationship Id="rId2" Type="http://schemas.openxmlformats.org/officeDocument/2006/relationships/hyperlink" Target="http://intranet.opr.statefarm.org/rsdtraining/wfo/courses/qm/02_qm_supv_eval_search_and_playback_recorded_contacts/index.htm" TargetMode="External"/><Relationship Id="rId1" Type="http://schemas.openxmlformats.org/officeDocument/2006/relationships/hyperlink" Target="http://intranet.opr.statefarm.org/rsdtraining/wfo/courses/qm/02_qm_supv_eval_search_and_playback_recorded_contacts/index.htm" TargetMode="External"/><Relationship Id="rId6" Type="http://schemas.openxmlformats.org/officeDocument/2006/relationships/hyperlink" Target="http://intranet.opr.statefarm.org/rsdtraining/wfo/courses/qm/02_qm_supv_eval_search_and_playback_recorded_contacts/index.htm" TargetMode="External"/><Relationship Id="rId11" Type="http://schemas.openxmlformats.org/officeDocument/2006/relationships/hyperlink" Target="http://intranet.opr.statefarm.org/rsdtraining/wfo/courses/qm/03_qm_monitoring_working_recorded_contacts/index.htm" TargetMode="External"/><Relationship Id="rId5" Type="http://schemas.openxmlformats.org/officeDocument/2006/relationships/hyperlink" Target="http://intranet.opr.statefarm.org/rsdtraining/wfo/courses/qm/02_qm_supv_eval_search_and_playback_recorded_contacts/index.htm" TargetMode="External"/><Relationship Id="rId15" Type="http://schemas.openxmlformats.org/officeDocument/2006/relationships/comments" Target="../comments7.xml"/><Relationship Id="rId10" Type="http://schemas.openxmlformats.org/officeDocument/2006/relationships/hyperlink" Target="http://intranet.opr.statefarm.org/rsdtraining/wfo/courses/qm/03_qm_monitoring_working_recorded_contacts/index.htm" TargetMode="External"/><Relationship Id="rId4" Type="http://schemas.openxmlformats.org/officeDocument/2006/relationships/hyperlink" Target="http://intranet.opr.statefarm.org/rsdtraining/wfo/courses/qm/02_qm_supv_eval_search_and_playback_recorded_contacts/index.htm" TargetMode="External"/><Relationship Id="rId9" Type="http://schemas.openxmlformats.org/officeDocument/2006/relationships/hyperlink" Target="http://intranet.opr.statefarm.org/rsdtraining/wfo/courses/qm/05_qm_working_with_reports/index.htm" TargetMode="External"/><Relationship Id="rId14" Type="http://schemas.openxmlformats.org/officeDocument/2006/relationships/vmlDrawing" Target="../drawings/vmlDrawing7.vml"/></Relationships>
</file>

<file path=xl/worksheets/_rels/sheet12.xml.rels><?xml version="1.0" encoding="UTF-8" standalone="yes"?>
<Relationships xmlns="http://schemas.openxmlformats.org/package/2006/relationships"><Relationship Id="rId8" Type="http://schemas.openxmlformats.org/officeDocument/2006/relationships/hyperlink" Target="http://intranet.opr.statefarm.org/rsdtraining/wfo/courses/qm/03_qm_monitoring_working_recorded_contacts/index.htm" TargetMode="External"/><Relationship Id="rId3" Type="http://schemas.openxmlformats.org/officeDocument/2006/relationships/hyperlink" Target="http://intranet.opr.statefarm.org/rsdtraining/wfo/courses/qm/02_qm_supv_eval_search_and_playback_recorded_contacts/index.htm" TargetMode="External"/><Relationship Id="rId7" Type="http://schemas.openxmlformats.org/officeDocument/2006/relationships/hyperlink" Target="http://intranet.opr.statefarm.org/rsdtraining/wfo/courses/qm/05_qm_working_with_reports/index.htm" TargetMode="External"/><Relationship Id="rId12" Type="http://schemas.openxmlformats.org/officeDocument/2006/relationships/comments" Target="../comments8.xml"/><Relationship Id="rId2" Type="http://schemas.openxmlformats.org/officeDocument/2006/relationships/hyperlink" Target="http://intranet.opr.statefarm.org/rsdtraining/wfo/courses/qm/02_qm_supv_eval_search_and_playback_recorded_contacts/index.htm" TargetMode="External"/><Relationship Id="rId1" Type="http://schemas.openxmlformats.org/officeDocument/2006/relationships/hyperlink" Target="http://intranet.opr.statefarm.org/rsdtraining/wfo/courses/qm/02_qm_supv_eval_search_and_playback_recorded_contacts/index.htm" TargetMode="External"/><Relationship Id="rId6" Type="http://schemas.openxmlformats.org/officeDocument/2006/relationships/hyperlink" Target="http://intranet.opr.statefarm.org/rsdtraining/wfo/courses/qm/02_qm_supv_eval_search_and_playback_recorded_contacts/index.htm" TargetMode="External"/><Relationship Id="rId11" Type="http://schemas.openxmlformats.org/officeDocument/2006/relationships/vmlDrawing" Target="../drawings/vmlDrawing8.vml"/><Relationship Id="rId5" Type="http://schemas.openxmlformats.org/officeDocument/2006/relationships/hyperlink" Target="http://intranet.opr.statefarm.org/rsdtraining/wfo/courses/qm/02_qm_supv_eval_search_and_playback_recorded_contacts/index.htm" TargetMode="External"/><Relationship Id="rId10" Type="http://schemas.openxmlformats.org/officeDocument/2006/relationships/hyperlink" Target="http://intranet.opr.statefarm.org/rsdtraining/wfo/courses/qm/02_qm_supv_eval_search_and_playback_recorded_contacts/index.htm" TargetMode="External"/><Relationship Id="rId4" Type="http://schemas.openxmlformats.org/officeDocument/2006/relationships/hyperlink" Target="http://intranet.opr.statefarm.org/rsdtraining/wfo/courses/qm/02_qm_supv_eval_search_and_playback_recorded_contacts/index.htm" TargetMode="External"/><Relationship Id="rId9" Type="http://schemas.openxmlformats.org/officeDocument/2006/relationships/hyperlink" Target="http://intranet.opr.statefarm.org/rsdtraining/wfo/courses/qm/02_qm_supv_eval_search_and_playback_recorded_contacts/index.htm"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8" Type="http://schemas.openxmlformats.org/officeDocument/2006/relationships/hyperlink" Target="http://intranet.opr.statefarm.org/rsdtraining/wfo/courses/qm/05_qm_working_with_reports/index.htm" TargetMode="External"/><Relationship Id="rId13" Type="http://schemas.openxmlformats.org/officeDocument/2006/relationships/hyperlink" Target="http://intranet.opr.statefarm.org/rsdtraining/wfo/courses/qm/02_qm_supv_eval_search_and_playback_recorded_contacts/index.htm" TargetMode="External"/><Relationship Id="rId18" Type="http://schemas.openxmlformats.org/officeDocument/2006/relationships/hyperlink" Target="http://intranet.opr.statefarm.org/rsdtraining/wfo/courses/qm/02_qm_supv_eval_search_and_playback_recorded_contacts/index.htm" TargetMode="External"/><Relationship Id="rId3" Type="http://schemas.openxmlformats.org/officeDocument/2006/relationships/hyperlink" Target="http://intranet.opr.statefarm.org/rsdtraining/wfo/courses/qm/02_qm_supv_eval_search_and_playback_recorded_contacts/index.htm" TargetMode="External"/><Relationship Id="rId21" Type="http://schemas.openxmlformats.org/officeDocument/2006/relationships/vmlDrawing" Target="../drawings/vmlDrawing5.vml"/><Relationship Id="rId7" Type="http://schemas.openxmlformats.org/officeDocument/2006/relationships/hyperlink" Target="http://intranet.opr.statefarm.org/rsdtraining/wfo/courses/qm/02_qm_supv_eval_search_and_playback_recorded_contacts/index.htm" TargetMode="External"/><Relationship Id="rId12" Type="http://schemas.openxmlformats.org/officeDocument/2006/relationships/hyperlink" Target="http://intranet.opr.statefarm.org/rsdtraining/wfo/courses/qm/02_qm_supv_eval_search_and_playback_recorded_contacts/index.htm" TargetMode="External"/><Relationship Id="rId17" Type="http://schemas.openxmlformats.org/officeDocument/2006/relationships/hyperlink" Target="http://intranet.opr.statefarm.org/rsdtraining/wfo/courses/qm/02_qm_supv_eval_search_and_playback_recorded_contacts/index.htm" TargetMode="External"/><Relationship Id="rId2" Type="http://schemas.openxmlformats.org/officeDocument/2006/relationships/hyperlink" Target="http://intranet.opr.statefarm.org/rsdtraining/wfo/courses/qm/02_qm_supv_eval_search_and_playback_recorded_contacts/index.htm" TargetMode="External"/><Relationship Id="rId16" Type="http://schemas.openxmlformats.org/officeDocument/2006/relationships/hyperlink" Target="http://intranet.opr.statefarm.org/rsdtraining/wfo/courses/qm/02_qm_supv_eval_search_and_playback_recorded_contacts/index.htm" TargetMode="External"/><Relationship Id="rId20" Type="http://schemas.openxmlformats.org/officeDocument/2006/relationships/printerSettings" Target="../printerSettings/printerSettings9.bin"/><Relationship Id="rId1" Type="http://schemas.openxmlformats.org/officeDocument/2006/relationships/hyperlink" Target="http://intranet.opr.statefarm.org/rsdtraining/wfo/courses/qm/02_qm_supv_eval_search_and_playback_recorded_contacts/index.htm" TargetMode="External"/><Relationship Id="rId6" Type="http://schemas.openxmlformats.org/officeDocument/2006/relationships/hyperlink" Target="http://intranet.opr.statefarm.org/rsdtraining/wfo/courses/qm/02_qm_supv_eval_search_and_playback_recorded_contacts/index.htm" TargetMode="External"/><Relationship Id="rId11" Type="http://schemas.openxmlformats.org/officeDocument/2006/relationships/hyperlink" Target="http://intranet.opr.statefarm.org/rsdtraining/wfo/courses/qm/03_qm_monitoring_working_recorded_contacts/index.htm" TargetMode="External"/><Relationship Id="rId5" Type="http://schemas.openxmlformats.org/officeDocument/2006/relationships/hyperlink" Target="http://intranet.opr.statefarm.org/rsdtraining/wfo/courses/qm/02_qm_supv_eval_search_and_playback_recorded_contacts/index.htm" TargetMode="External"/><Relationship Id="rId15" Type="http://schemas.openxmlformats.org/officeDocument/2006/relationships/hyperlink" Target="http://intranet.opr.statefarm.org/rsdtraining/wfo/courses/qm/02_qm_supv_eval_search_and_playback_recorded_contacts/index.htm" TargetMode="External"/><Relationship Id="rId10" Type="http://schemas.openxmlformats.org/officeDocument/2006/relationships/hyperlink" Target="http://intranet.opr.statefarm.org/rsdtraining/wfo/courses/qm/03_qm_monitoring_working_recorded_contacts/index.htm" TargetMode="External"/><Relationship Id="rId19" Type="http://schemas.openxmlformats.org/officeDocument/2006/relationships/hyperlink" Target="http://intranet.opr.statefarm.org/rsdtraining/wfo/courses/qm/05_qm_working_with_reports/index.htm" TargetMode="External"/><Relationship Id="rId4" Type="http://schemas.openxmlformats.org/officeDocument/2006/relationships/hyperlink" Target="http://intranet.opr.statefarm.org/rsdtraining/wfo/courses/qm/02_qm_supv_eval_search_and_playback_recorded_contacts/index.htm" TargetMode="External"/><Relationship Id="rId9" Type="http://schemas.openxmlformats.org/officeDocument/2006/relationships/hyperlink" Target="http://intranet.opr.statefarm.org/rsdtraining/wfo/courses/qm/05_qm_working_with_reports/index.htm" TargetMode="External"/><Relationship Id="rId14" Type="http://schemas.openxmlformats.org/officeDocument/2006/relationships/hyperlink" Target="http://intranet.opr.statefarm.org/rsdtraining/wfo/courses/qm/02_qm_supv_eval_search_and_playback_recorded_contacts/index.htm" TargetMode="External"/><Relationship Id="rId22"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40"/>
  <sheetViews>
    <sheetView topLeftCell="A28" workbookViewId="0">
      <selection activeCell="C19" sqref="C19"/>
    </sheetView>
  </sheetViews>
  <sheetFormatPr defaultColWidth="9.140625" defaultRowHeight="12.75" x14ac:dyDescent="0.2"/>
  <cols>
    <col min="1" max="1" width="26.7109375" style="10" customWidth="1"/>
    <col min="2" max="2" width="20.7109375" style="10" customWidth="1"/>
    <col min="3" max="3" width="75.7109375" style="10" customWidth="1"/>
    <col min="4" max="16384" width="9.140625" style="2"/>
  </cols>
  <sheetData>
    <row r="1" spans="1:3" ht="15.75" thickBot="1" x14ac:dyDescent="0.25">
      <c r="A1" s="630" t="s">
        <v>63</v>
      </c>
      <c r="B1" s="631"/>
      <c r="C1" s="632"/>
    </row>
    <row r="2" spans="1:3" ht="27" customHeight="1" x14ac:dyDescent="0.2">
      <c r="A2" s="633" t="s">
        <v>64</v>
      </c>
      <c r="B2" s="634"/>
      <c r="C2" s="634"/>
    </row>
    <row r="3" spans="1:3" s="22" customFormat="1" ht="74.25" customHeight="1" x14ac:dyDescent="0.2">
      <c r="A3" s="635" t="s">
        <v>94</v>
      </c>
      <c r="B3" s="636"/>
      <c r="C3" s="636"/>
    </row>
    <row r="4" spans="1:3" s="12" customFormat="1" ht="13.5" thickBot="1" x14ac:dyDescent="0.25">
      <c r="A4" s="11" t="s">
        <v>43</v>
      </c>
      <c r="B4" s="11" t="s">
        <v>44</v>
      </c>
      <c r="C4" s="11" t="s">
        <v>45</v>
      </c>
    </row>
    <row r="5" spans="1:3" x14ac:dyDescent="0.2">
      <c r="A5" s="627" t="s">
        <v>1033</v>
      </c>
      <c r="B5" s="3"/>
      <c r="C5" s="4"/>
    </row>
    <row r="6" spans="1:3" x14ac:dyDescent="0.2">
      <c r="A6" s="637"/>
      <c r="B6" s="5" t="s">
        <v>1</v>
      </c>
      <c r="C6" s="6" t="s">
        <v>46</v>
      </c>
    </row>
    <row r="7" spans="1:3" x14ac:dyDescent="0.2">
      <c r="A7" s="637"/>
      <c r="B7" s="5" t="s">
        <v>11</v>
      </c>
      <c r="C7" s="6" t="s">
        <v>47</v>
      </c>
    </row>
    <row r="8" spans="1:3" x14ac:dyDescent="0.2">
      <c r="A8" s="637"/>
      <c r="B8" s="5" t="s">
        <v>12</v>
      </c>
      <c r="C8" s="6" t="s">
        <v>48</v>
      </c>
    </row>
    <row r="9" spans="1:3" x14ac:dyDescent="0.2">
      <c r="A9" s="637"/>
      <c r="B9" s="5" t="s">
        <v>13</v>
      </c>
      <c r="C9" s="6" t="s">
        <v>73</v>
      </c>
    </row>
    <row r="10" spans="1:3" x14ac:dyDescent="0.2">
      <c r="A10" s="637"/>
      <c r="B10" s="5" t="s">
        <v>21</v>
      </c>
      <c r="C10" s="6" t="s">
        <v>57</v>
      </c>
    </row>
    <row r="11" spans="1:3" ht="13.5" thickBot="1" x14ac:dyDescent="0.25">
      <c r="A11" s="638"/>
      <c r="B11" s="5" t="s">
        <v>0</v>
      </c>
      <c r="C11" s="6" t="s">
        <v>93</v>
      </c>
    </row>
    <row r="12" spans="1:3" ht="13.5" thickBot="1" x14ac:dyDescent="0.25">
      <c r="A12" s="9"/>
      <c r="B12" s="9"/>
      <c r="C12" s="9"/>
    </row>
    <row r="13" spans="1:3" ht="96" x14ac:dyDescent="0.2">
      <c r="A13" s="627" t="s">
        <v>60</v>
      </c>
      <c r="B13" s="3"/>
      <c r="C13" s="24" t="s">
        <v>92</v>
      </c>
    </row>
    <row r="14" spans="1:3" ht="36" x14ac:dyDescent="0.2">
      <c r="A14" s="628"/>
      <c r="B14" s="5" t="s">
        <v>21</v>
      </c>
      <c r="C14" s="6" t="s">
        <v>49</v>
      </c>
    </row>
    <row r="15" spans="1:3" x14ac:dyDescent="0.2">
      <c r="A15" s="628"/>
      <c r="B15" s="5" t="s">
        <v>84</v>
      </c>
      <c r="C15" s="6" t="s">
        <v>50</v>
      </c>
    </row>
    <row r="16" spans="1:3" ht="28.5" customHeight="1" x14ac:dyDescent="0.2">
      <c r="A16" s="628"/>
      <c r="B16" s="5" t="s">
        <v>16</v>
      </c>
      <c r="C16" s="6" t="s">
        <v>51</v>
      </c>
    </row>
    <row r="17" spans="1:3" ht="27" customHeight="1" x14ac:dyDescent="0.2">
      <c r="A17" s="628"/>
      <c r="B17" s="5" t="s">
        <v>78</v>
      </c>
      <c r="C17" s="6" t="s">
        <v>52</v>
      </c>
    </row>
    <row r="18" spans="1:3" ht="27" customHeight="1" x14ac:dyDescent="0.2">
      <c r="A18" s="628"/>
      <c r="B18" s="114" t="s">
        <v>1036</v>
      </c>
      <c r="C18" s="115" t="s">
        <v>1037</v>
      </c>
    </row>
    <row r="19" spans="1:3" ht="36.75" customHeight="1" x14ac:dyDescent="0.2">
      <c r="A19" s="628"/>
      <c r="B19" s="5" t="s">
        <v>14</v>
      </c>
      <c r="C19" s="6" t="s">
        <v>69</v>
      </c>
    </row>
    <row r="20" spans="1:3" ht="36.75" customHeight="1" x14ac:dyDescent="0.2">
      <c r="A20" s="628"/>
      <c r="B20" s="5" t="s">
        <v>15</v>
      </c>
      <c r="C20" s="23" t="s">
        <v>70</v>
      </c>
    </row>
    <row r="21" spans="1:3" ht="75.75" customHeight="1" x14ac:dyDescent="0.2">
      <c r="A21" s="628"/>
      <c r="B21" s="5" t="s">
        <v>10</v>
      </c>
      <c r="C21" s="6" t="s">
        <v>75</v>
      </c>
    </row>
    <row r="22" spans="1:3" ht="41.25" customHeight="1" x14ac:dyDescent="0.2">
      <c r="A22" s="628"/>
      <c r="B22" s="5" t="s">
        <v>3</v>
      </c>
      <c r="C22" s="6" t="s">
        <v>68</v>
      </c>
    </row>
    <row r="23" spans="1:3" ht="60" x14ac:dyDescent="0.2">
      <c r="A23" s="628"/>
      <c r="B23" s="5" t="s">
        <v>76</v>
      </c>
      <c r="C23" s="6" t="s">
        <v>53</v>
      </c>
    </row>
    <row r="24" spans="1:3" ht="156" x14ac:dyDescent="0.2">
      <c r="A24" s="628"/>
      <c r="B24" s="5" t="s">
        <v>77</v>
      </c>
      <c r="C24" s="6" t="s">
        <v>79</v>
      </c>
    </row>
    <row r="25" spans="1:3" x14ac:dyDescent="0.2">
      <c r="A25" s="628"/>
      <c r="B25" s="5" t="s">
        <v>4</v>
      </c>
      <c r="C25" s="6" t="s">
        <v>54</v>
      </c>
    </row>
    <row r="26" spans="1:3" ht="48" x14ac:dyDescent="0.2">
      <c r="A26" s="628"/>
      <c r="B26" s="5" t="s">
        <v>87</v>
      </c>
      <c r="C26" s="20" t="s">
        <v>74</v>
      </c>
    </row>
    <row r="27" spans="1:3" ht="58.5" customHeight="1" x14ac:dyDescent="0.2">
      <c r="A27" s="628"/>
      <c r="B27" s="5" t="s">
        <v>5</v>
      </c>
      <c r="C27" s="6" t="s">
        <v>55</v>
      </c>
    </row>
    <row r="28" spans="1:3" x14ac:dyDescent="0.2">
      <c r="A28" s="628"/>
      <c r="B28" s="5" t="s">
        <v>8</v>
      </c>
      <c r="C28" s="6" t="s">
        <v>56</v>
      </c>
    </row>
    <row r="29" spans="1:3" x14ac:dyDescent="0.2">
      <c r="A29" s="628"/>
      <c r="B29" s="5" t="s">
        <v>9</v>
      </c>
      <c r="C29" s="6" t="s">
        <v>65</v>
      </c>
    </row>
    <row r="30" spans="1:3" ht="27" customHeight="1" x14ac:dyDescent="0.2">
      <c r="A30" s="628"/>
      <c r="B30" s="5" t="s">
        <v>2</v>
      </c>
      <c r="C30" s="6" t="s">
        <v>66</v>
      </c>
    </row>
    <row r="31" spans="1:3" ht="108" x14ac:dyDescent="0.2">
      <c r="A31" s="628"/>
      <c r="B31" s="5" t="s">
        <v>88</v>
      </c>
      <c r="C31" s="6" t="s">
        <v>80</v>
      </c>
    </row>
    <row r="32" spans="1:3" ht="48" x14ac:dyDescent="0.2">
      <c r="A32" s="628"/>
      <c r="B32" s="5" t="s">
        <v>89</v>
      </c>
      <c r="C32" s="6"/>
    </row>
    <row r="33" spans="1:3" ht="48" x14ac:dyDescent="0.2">
      <c r="A33" s="628"/>
      <c r="B33" s="5" t="s">
        <v>90</v>
      </c>
      <c r="C33" s="6" t="s">
        <v>58</v>
      </c>
    </row>
    <row r="34" spans="1:3" ht="48.75" thickBot="1" x14ac:dyDescent="0.25">
      <c r="A34" s="629"/>
      <c r="B34" s="7" t="s">
        <v>91</v>
      </c>
      <c r="C34" s="8" t="s">
        <v>71</v>
      </c>
    </row>
    <row r="35" spans="1:3" ht="13.5" thickBot="1" x14ac:dyDescent="0.25"/>
    <row r="36" spans="1:3" ht="43.5" customHeight="1" x14ac:dyDescent="0.2">
      <c r="A36" s="13" t="s">
        <v>85</v>
      </c>
      <c r="B36" s="3"/>
      <c r="C36" s="14" t="s">
        <v>86</v>
      </c>
    </row>
    <row r="37" spans="1:3" ht="24" x14ac:dyDescent="0.2">
      <c r="A37" s="17"/>
      <c r="B37" s="18"/>
      <c r="C37" s="19" t="s">
        <v>72</v>
      </c>
    </row>
    <row r="38" spans="1:3" ht="48.75" thickBot="1" x14ac:dyDescent="0.25">
      <c r="A38" s="15"/>
      <c r="B38" s="7"/>
      <c r="C38" s="16" t="s">
        <v>67</v>
      </c>
    </row>
    <row r="39" spans="1:3" ht="13.5" thickBot="1" x14ac:dyDescent="0.25"/>
    <row r="40" spans="1:3" ht="36" customHeight="1" x14ac:dyDescent="0.2">
      <c r="A40" s="13" t="s">
        <v>1034</v>
      </c>
      <c r="B40" s="3"/>
      <c r="C40" s="113" t="s">
        <v>1035</v>
      </c>
    </row>
  </sheetData>
  <mergeCells count="5">
    <mergeCell ref="A13:A34"/>
    <mergeCell ref="A1:C1"/>
    <mergeCell ref="A2:C2"/>
    <mergeCell ref="A3:C3"/>
    <mergeCell ref="A5:A11"/>
  </mergeCells>
  <phoneticPr fontId="20" type="noConversion"/>
  <printOptions horizontalCentered="1"/>
  <pageMargins left="0" right="0" top="0.75" bottom="0.75" header="0.25" footer="0.25"/>
  <pageSetup orientation="landscape" r:id="rId1"/>
  <headerFooter alignWithMargins="0">
    <oddHeader xml:space="preserve">&amp;L&amp;9Test Cases-dwnldtemplate
Ver 13.0&amp;C&amp;"Arial,Bold"&amp;12&amp;U
&amp;R&amp;"Arial,Bold"&amp;8
</oddHeader>
    <oddFooter>&amp;C&amp;8FOR INTERNAL STATE FARM USE ONLY 
Contains CONFIDENTIAL information which may not be disclosed without express written authorization. 
Page &amp;P of &amp;N&amp;R&amp;8&amp;D - &amp;T</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44"/>
  <sheetViews>
    <sheetView zoomScale="80" zoomScaleNormal="80" workbookViewId="0">
      <pane xSplit="10" ySplit="2" topLeftCell="K3" activePane="bottomRight" state="frozen"/>
      <selection pane="topRight" activeCell="K1" sqref="K1"/>
      <selection pane="bottomLeft" activeCell="A3" sqref="A3"/>
      <selection pane="bottomRight" activeCell="A9" sqref="A9:A44"/>
    </sheetView>
  </sheetViews>
  <sheetFormatPr defaultRowHeight="12.75" x14ac:dyDescent="0.2"/>
  <cols>
    <col min="1" max="1" width="19.28515625" bestFit="1" customWidth="1"/>
    <col min="3" max="3" width="14.85546875" customWidth="1"/>
    <col min="4" max="4" width="30.28515625" customWidth="1"/>
    <col min="6" max="8" width="0" hidden="1" customWidth="1"/>
    <col min="9" max="9" width="16.28515625" hidden="1" customWidth="1"/>
    <col min="10" max="10" width="19.85546875" customWidth="1"/>
    <col min="11" max="11" width="42.85546875" customWidth="1"/>
    <col min="12" max="12" width="0" hidden="1" customWidth="1"/>
    <col min="13" max="13" width="0.28515625" customWidth="1"/>
    <col min="14" max="14" width="64.85546875" customWidth="1"/>
    <col min="15" max="15" width="12.85546875" customWidth="1"/>
    <col min="16" max="16" width="16.140625" customWidth="1"/>
    <col min="18" max="18" width="13.140625" customWidth="1"/>
    <col min="19" max="19" width="14.85546875" customWidth="1"/>
  </cols>
  <sheetData>
    <row r="1" spans="1:22" s="137" customFormat="1" x14ac:dyDescent="0.2">
      <c r="A1" s="85" t="s">
        <v>971</v>
      </c>
      <c r="B1" s="86"/>
      <c r="C1" s="87"/>
      <c r="D1" s="87"/>
      <c r="E1" s="87"/>
      <c r="F1" s="87"/>
      <c r="G1" s="88"/>
      <c r="H1" s="88"/>
      <c r="I1" s="89"/>
      <c r="J1" s="90" t="s">
        <v>81</v>
      </c>
      <c r="K1" s="91"/>
      <c r="L1" s="91"/>
      <c r="M1" s="91"/>
      <c r="N1" s="91"/>
      <c r="O1" s="92"/>
      <c r="P1" s="93" t="s">
        <v>82</v>
      </c>
      <c r="Q1" s="94"/>
      <c r="R1" s="95"/>
      <c r="S1" s="95"/>
      <c r="T1" s="95"/>
      <c r="U1" s="96"/>
      <c r="V1" s="475"/>
    </row>
    <row r="2" spans="1:22" s="127" customFormat="1" ht="54.75" customHeight="1" x14ac:dyDescent="0.2">
      <c r="A2" s="238" t="s">
        <v>21</v>
      </c>
      <c r="B2" s="238" t="s">
        <v>84</v>
      </c>
      <c r="C2" s="238" t="s">
        <v>16</v>
      </c>
      <c r="D2" s="238" t="s">
        <v>78</v>
      </c>
      <c r="E2" s="238" t="s">
        <v>962</v>
      </c>
      <c r="F2" s="271" t="s">
        <v>14</v>
      </c>
      <c r="G2" s="238" t="s">
        <v>1931</v>
      </c>
      <c r="H2" s="238" t="s">
        <v>8</v>
      </c>
      <c r="I2" s="238" t="s">
        <v>10</v>
      </c>
      <c r="J2" s="238" t="s">
        <v>3</v>
      </c>
      <c r="K2" s="238" t="s">
        <v>76</v>
      </c>
      <c r="L2" s="272" t="s">
        <v>77</v>
      </c>
      <c r="M2" s="238" t="s">
        <v>96</v>
      </c>
      <c r="N2" s="238" t="s">
        <v>83</v>
      </c>
      <c r="O2" s="273" t="s">
        <v>62</v>
      </c>
      <c r="P2" s="238" t="s">
        <v>61</v>
      </c>
      <c r="Q2" s="273" t="s">
        <v>20</v>
      </c>
      <c r="R2" s="275" t="s">
        <v>6</v>
      </c>
      <c r="S2" s="273" t="s">
        <v>7</v>
      </c>
      <c r="T2" s="238" t="s">
        <v>97</v>
      </c>
      <c r="U2" s="238" t="s">
        <v>9</v>
      </c>
      <c r="V2" s="476" t="s">
        <v>2899</v>
      </c>
    </row>
    <row r="3" spans="1:22" s="136" customFormat="1" ht="409.5" x14ac:dyDescent="0.2">
      <c r="A3" s="194" t="s">
        <v>122</v>
      </c>
      <c r="B3" s="194" t="s">
        <v>2516</v>
      </c>
      <c r="C3" s="194" t="s">
        <v>2517</v>
      </c>
      <c r="D3" s="194" t="s">
        <v>2518</v>
      </c>
      <c r="E3" s="194" t="s">
        <v>2519</v>
      </c>
      <c r="F3" s="194" t="s">
        <v>17</v>
      </c>
      <c r="G3" s="194" t="s">
        <v>203</v>
      </c>
      <c r="H3" s="194" t="s">
        <v>99</v>
      </c>
      <c r="I3" s="194" t="s">
        <v>1047</v>
      </c>
      <c r="J3" s="196" t="s">
        <v>2892</v>
      </c>
      <c r="K3" s="194" t="s">
        <v>2900</v>
      </c>
      <c r="L3" s="194"/>
      <c r="M3" s="194"/>
      <c r="N3" s="204" t="s">
        <v>3106</v>
      </c>
      <c r="O3" s="194" t="s">
        <v>2926</v>
      </c>
      <c r="P3" s="194"/>
      <c r="Q3" s="194"/>
      <c r="R3" s="194" t="s">
        <v>3049</v>
      </c>
      <c r="S3" s="194"/>
      <c r="T3" s="194" t="s">
        <v>1040</v>
      </c>
      <c r="U3" s="194"/>
      <c r="V3" s="194"/>
    </row>
    <row r="4" spans="1:22" s="136" customFormat="1" ht="409.5" x14ac:dyDescent="0.2">
      <c r="A4" s="194" t="s">
        <v>123</v>
      </c>
      <c r="B4" s="194" t="s">
        <v>2516</v>
      </c>
      <c r="C4" s="194" t="s">
        <v>2522</v>
      </c>
      <c r="D4" s="194" t="s">
        <v>2523</v>
      </c>
      <c r="E4" s="194" t="s">
        <v>2524</v>
      </c>
      <c r="F4" s="194" t="s">
        <v>17</v>
      </c>
      <c r="G4" s="194" t="s">
        <v>203</v>
      </c>
      <c r="H4" s="194" t="s">
        <v>99</v>
      </c>
      <c r="I4" s="194" t="s">
        <v>1047</v>
      </c>
      <c r="J4" s="196" t="s">
        <v>2892</v>
      </c>
      <c r="K4" s="194" t="s">
        <v>2901</v>
      </c>
      <c r="L4" s="194"/>
      <c r="M4" s="194"/>
      <c r="N4" s="204" t="s">
        <v>3106</v>
      </c>
      <c r="O4" s="194" t="s">
        <v>2926</v>
      </c>
      <c r="P4" s="194"/>
      <c r="Q4" s="194"/>
      <c r="R4" s="194" t="s">
        <v>3049</v>
      </c>
      <c r="S4" s="194"/>
      <c r="T4" s="194" t="s">
        <v>1040</v>
      </c>
      <c r="U4" s="194"/>
      <c r="V4" s="194"/>
    </row>
    <row r="5" spans="1:22" s="136" customFormat="1" ht="409.5" x14ac:dyDescent="0.2">
      <c r="A5" s="194" t="s">
        <v>124</v>
      </c>
      <c r="B5" s="194" t="s">
        <v>2516</v>
      </c>
      <c r="C5" s="194" t="s">
        <v>2902</v>
      </c>
      <c r="D5" s="194" t="s">
        <v>2518</v>
      </c>
      <c r="E5" s="194" t="s">
        <v>2527</v>
      </c>
      <c r="F5" s="194" t="s">
        <v>17</v>
      </c>
      <c r="G5" s="194" t="s">
        <v>203</v>
      </c>
      <c r="H5" s="194" t="s">
        <v>99</v>
      </c>
      <c r="I5" s="194" t="s">
        <v>1047</v>
      </c>
      <c r="J5" s="196" t="s">
        <v>2892</v>
      </c>
      <c r="K5" s="194" t="s">
        <v>2903</v>
      </c>
      <c r="L5" s="194"/>
      <c r="M5" s="194"/>
      <c r="N5" s="204" t="s">
        <v>3106</v>
      </c>
      <c r="O5" s="194" t="s">
        <v>2926</v>
      </c>
      <c r="P5" s="194"/>
      <c r="Q5" s="194"/>
      <c r="R5" s="194" t="s">
        <v>3049</v>
      </c>
      <c r="S5" s="194"/>
      <c r="T5" s="194" t="s">
        <v>1040</v>
      </c>
      <c r="U5" s="194"/>
      <c r="V5" s="194"/>
    </row>
    <row r="6" spans="1:22" s="136" customFormat="1" ht="409.5" x14ac:dyDescent="0.2">
      <c r="A6" s="194" t="s">
        <v>125</v>
      </c>
      <c r="B6" s="194" t="s">
        <v>2516</v>
      </c>
      <c r="C6" s="194" t="s">
        <v>2529</v>
      </c>
      <c r="D6" s="194" t="s">
        <v>2518</v>
      </c>
      <c r="E6" s="194" t="s">
        <v>2530</v>
      </c>
      <c r="F6" s="194" t="s">
        <v>17</v>
      </c>
      <c r="G6" s="194" t="s">
        <v>203</v>
      </c>
      <c r="H6" s="194" t="s">
        <v>99</v>
      </c>
      <c r="I6" s="194" t="s">
        <v>1047</v>
      </c>
      <c r="J6" s="194" t="s">
        <v>2520</v>
      </c>
      <c r="K6" s="194" t="s">
        <v>3109</v>
      </c>
      <c r="L6" s="194"/>
      <c r="M6" s="194"/>
      <c r="N6" s="204" t="s">
        <v>3106</v>
      </c>
      <c r="O6" s="194" t="s">
        <v>2926</v>
      </c>
      <c r="P6" s="194"/>
      <c r="Q6" s="194"/>
      <c r="R6" s="194" t="s">
        <v>3049</v>
      </c>
      <c r="S6" s="194"/>
      <c r="T6" s="194" t="s">
        <v>1040</v>
      </c>
      <c r="U6" s="194"/>
      <c r="V6" s="194"/>
    </row>
    <row r="7" spans="1:22" s="136" customFormat="1" ht="409.5" x14ac:dyDescent="0.2">
      <c r="A7" s="194" t="s">
        <v>126</v>
      </c>
      <c r="B7" s="194" t="s">
        <v>2516</v>
      </c>
      <c r="C7" s="194" t="s">
        <v>2531</v>
      </c>
      <c r="D7" s="194" t="s">
        <v>2518</v>
      </c>
      <c r="E7" s="194" t="s">
        <v>2524</v>
      </c>
      <c r="F7" s="194" t="s">
        <v>17</v>
      </c>
      <c r="G7" s="194" t="s">
        <v>203</v>
      </c>
      <c r="H7" s="194" t="s">
        <v>99</v>
      </c>
      <c r="I7" s="194" t="s">
        <v>1047</v>
      </c>
      <c r="J7" s="194" t="s">
        <v>2520</v>
      </c>
      <c r="K7" s="194" t="s">
        <v>3092</v>
      </c>
      <c r="L7" s="194"/>
      <c r="M7" s="194"/>
      <c r="N7" s="204" t="s">
        <v>3106</v>
      </c>
      <c r="O7" s="194" t="s">
        <v>2926</v>
      </c>
      <c r="P7" s="194"/>
      <c r="Q7" s="194"/>
      <c r="R7" s="194" t="s">
        <v>3049</v>
      </c>
      <c r="S7" s="194"/>
      <c r="T7" s="194" t="s">
        <v>1040</v>
      </c>
      <c r="U7" s="194"/>
      <c r="V7" s="194"/>
    </row>
    <row r="8" spans="1:22" s="136" customFormat="1" ht="409.5" x14ac:dyDescent="0.2">
      <c r="A8" s="194" t="s">
        <v>2727</v>
      </c>
      <c r="B8" s="194" t="s">
        <v>2516</v>
      </c>
      <c r="C8" s="194" t="s">
        <v>2533</v>
      </c>
      <c r="D8" s="194" t="s">
        <v>2518</v>
      </c>
      <c r="E8" s="194" t="s">
        <v>2530</v>
      </c>
      <c r="F8" s="194" t="s">
        <v>17</v>
      </c>
      <c r="G8" s="194" t="s">
        <v>203</v>
      </c>
      <c r="H8" s="194" t="s">
        <v>99</v>
      </c>
      <c r="I8" s="194" t="s">
        <v>1047</v>
      </c>
      <c r="J8" s="194" t="s">
        <v>2520</v>
      </c>
      <c r="K8" s="194" t="s">
        <v>2534</v>
      </c>
      <c r="L8" s="194"/>
      <c r="M8" s="194"/>
      <c r="N8" s="204" t="s">
        <v>3106</v>
      </c>
      <c r="O8" s="194" t="s">
        <v>2926</v>
      </c>
      <c r="P8" s="194"/>
      <c r="Q8" s="194"/>
      <c r="R8" s="194" t="s">
        <v>3049</v>
      </c>
      <c r="S8" s="194"/>
      <c r="T8" s="194" t="s">
        <v>1040</v>
      </c>
      <c r="U8" s="194"/>
      <c r="V8" s="194"/>
    </row>
    <row r="9" spans="1:22" s="136" customFormat="1" ht="165.75" x14ac:dyDescent="0.2">
      <c r="A9" s="194" t="s">
        <v>2730</v>
      </c>
      <c r="B9" s="194" t="s">
        <v>2516</v>
      </c>
      <c r="C9" s="194" t="s">
        <v>2535</v>
      </c>
      <c r="D9" s="194" t="s">
        <v>2536</v>
      </c>
      <c r="E9" s="194" t="s">
        <v>2904</v>
      </c>
      <c r="F9" s="194" t="s">
        <v>17</v>
      </c>
      <c r="G9" s="194" t="s">
        <v>203</v>
      </c>
      <c r="H9" s="194" t="s">
        <v>99</v>
      </c>
      <c r="I9" s="194" t="s">
        <v>1047</v>
      </c>
      <c r="J9" s="194" t="s">
        <v>2538</v>
      </c>
      <c r="K9" s="194" t="s">
        <v>2905</v>
      </c>
      <c r="L9" s="194"/>
      <c r="M9" s="194"/>
      <c r="N9" s="194" t="s">
        <v>2906</v>
      </c>
      <c r="O9" s="194" t="s">
        <v>2926</v>
      </c>
      <c r="P9" s="194"/>
      <c r="Q9" s="194"/>
      <c r="R9" s="194" t="s">
        <v>3049</v>
      </c>
      <c r="S9" s="194"/>
      <c r="T9" s="194" t="s">
        <v>1040</v>
      </c>
      <c r="U9" s="194"/>
      <c r="V9" s="194"/>
    </row>
    <row r="10" spans="1:22" s="136" customFormat="1" ht="109.9" customHeight="1" x14ac:dyDescent="0.2">
      <c r="A10" s="194" t="s">
        <v>2732</v>
      </c>
      <c r="B10" s="194" t="s">
        <v>2106</v>
      </c>
      <c r="C10" s="194" t="s">
        <v>2546</v>
      </c>
      <c r="D10" s="194" t="s">
        <v>2547</v>
      </c>
      <c r="E10" s="194" t="s">
        <v>2548</v>
      </c>
      <c r="F10" s="194" t="s">
        <v>17</v>
      </c>
      <c r="G10" s="194" t="s">
        <v>1046</v>
      </c>
      <c r="H10" s="194" t="s">
        <v>99</v>
      </c>
      <c r="I10" s="194" t="s">
        <v>1047</v>
      </c>
      <c r="J10" s="194" t="s">
        <v>2907</v>
      </c>
      <c r="K10" s="194" t="s">
        <v>2550</v>
      </c>
      <c r="L10" s="194"/>
      <c r="M10" s="194"/>
      <c r="N10" s="194" t="s">
        <v>2908</v>
      </c>
      <c r="O10" s="194" t="s">
        <v>2926</v>
      </c>
      <c r="P10" s="194"/>
      <c r="Q10" s="194"/>
      <c r="R10" s="194" t="s">
        <v>3049</v>
      </c>
      <c r="S10" s="194"/>
      <c r="T10" s="194" t="s">
        <v>1040</v>
      </c>
      <c r="U10" s="194"/>
      <c r="V10" s="194"/>
    </row>
    <row r="11" spans="1:22" s="136" customFormat="1" ht="114.75" x14ac:dyDescent="0.2">
      <c r="A11" s="194" t="s">
        <v>2733</v>
      </c>
      <c r="B11" s="194" t="s">
        <v>2106</v>
      </c>
      <c r="C11" s="194" t="s">
        <v>2552</v>
      </c>
      <c r="D11" s="194" t="s">
        <v>2553</v>
      </c>
      <c r="E11" s="194" t="s">
        <v>2548</v>
      </c>
      <c r="F11" s="194" t="s">
        <v>17</v>
      </c>
      <c r="G11" s="194" t="s">
        <v>1046</v>
      </c>
      <c r="H11" s="194" t="s">
        <v>99</v>
      </c>
      <c r="I11" s="194" t="s">
        <v>1047</v>
      </c>
      <c r="J11" s="194" t="s">
        <v>2907</v>
      </c>
      <c r="K11" s="194" t="s">
        <v>2555</v>
      </c>
      <c r="L11" s="194"/>
      <c r="M11" s="194"/>
      <c r="N11" s="194" t="s">
        <v>2909</v>
      </c>
      <c r="O11" s="194" t="s">
        <v>2926</v>
      </c>
      <c r="P11" s="194"/>
      <c r="Q11" s="194"/>
      <c r="R11" s="194" t="s">
        <v>3049</v>
      </c>
      <c r="S11" s="194"/>
      <c r="T11" s="194" t="s">
        <v>1040</v>
      </c>
      <c r="U11" s="194"/>
      <c r="V11" s="194"/>
    </row>
    <row r="12" spans="1:22" s="136" customFormat="1" ht="165.75" x14ac:dyDescent="0.2">
      <c r="A12" s="194" t="s">
        <v>2735</v>
      </c>
      <c r="B12" s="194" t="s">
        <v>2106</v>
      </c>
      <c r="C12" s="194" t="s">
        <v>2557</v>
      </c>
      <c r="D12" s="194" t="s">
        <v>2558</v>
      </c>
      <c r="E12" s="194" t="s">
        <v>2548</v>
      </c>
      <c r="F12" s="194" t="s">
        <v>17</v>
      </c>
      <c r="G12" s="194" t="s">
        <v>1046</v>
      </c>
      <c r="H12" s="194" t="s">
        <v>99</v>
      </c>
      <c r="I12" s="194" t="s">
        <v>1047</v>
      </c>
      <c r="J12" s="194" t="s">
        <v>2559</v>
      </c>
      <c r="K12" s="194" t="s">
        <v>2560</v>
      </c>
      <c r="L12" s="194"/>
      <c r="M12" s="194"/>
      <c r="N12" s="194" t="s">
        <v>2910</v>
      </c>
      <c r="O12" s="194" t="s">
        <v>2926</v>
      </c>
      <c r="P12" s="194"/>
      <c r="Q12" s="194"/>
      <c r="R12" s="194" t="s">
        <v>3049</v>
      </c>
      <c r="S12" s="194"/>
      <c r="T12" s="194" t="s">
        <v>1040</v>
      </c>
      <c r="U12" s="194"/>
      <c r="V12" s="194"/>
    </row>
    <row r="13" spans="1:22" s="136" customFormat="1" ht="242.25" x14ac:dyDescent="0.2">
      <c r="A13" s="194" t="s">
        <v>2737</v>
      </c>
      <c r="B13" s="194" t="s">
        <v>2106</v>
      </c>
      <c r="C13" s="194" t="s">
        <v>218</v>
      </c>
      <c r="D13" s="194" t="s">
        <v>2562</v>
      </c>
      <c r="E13" s="194" t="s">
        <v>2548</v>
      </c>
      <c r="F13" s="194" t="s">
        <v>17</v>
      </c>
      <c r="G13" s="194" t="s">
        <v>1046</v>
      </c>
      <c r="H13" s="194" t="s">
        <v>99</v>
      </c>
      <c r="I13" s="194" t="s">
        <v>1047</v>
      </c>
      <c r="J13" s="194" t="s">
        <v>2563</v>
      </c>
      <c r="K13" s="194" t="s">
        <v>2564</v>
      </c>
      <c r="L13" s="194"/>
      <c r="M13" s="194"/>
      <c r="N13" s="194" t="s">
        <v>2911</v>
      </c>
      <c r="O13" s="194" t="s">
        <v>2926</v>
      </c>
      <c r="P13" s="194"/>
      <c r="Q13" s="194"/>
      <c r="R13" s="194" t="s">
        <v>3049</v>
      </c>
      <c r="S13" s="194"/>
      <c r="T13" s="194" t="s">
        <v>1040</v>
      </c>
      <c r="U13" s="194"/>
      <c r="V13" s="194"/>
    </row>
    <row r="14" spans="1:22" s="136" customFormat="1" ht="191.25" x14ac:dyDescent="0.2">
      <c r="A14" s="194" t="s">
        <v>2739</v>
      </c>
      <c r="B14" s="194" t="s">
        <v>2106</v>
      </c>
      <c r="C14" s="194" t="s">
        <v>2572</v>
      </c>
      <c r="D14" s="194" t="s">
        <v>2573</v>
      </c>
      <c r="E14" s="194" t="s">
        <v>2574</v>
      </c>
      <c r="F14" s="194" t="s">
        <v>18</v>
      </c>
      <c r="G14" s="194" t="s">
        <v>1046</v>
      </c>
      <c r="H14" s="194" t="s">
        <v>99</v>
      </c>
      <c r="I14" s="194" t="s">
        <v>1047</v>
      </c>
      <c r="J14" s="194" t="s">
        <v>2123</v>
      </c>
      <c r="K14" s="194" t="s">
        <v>2575</v>
      </c>
      <c r="L14" s="194"/>
      <c r="M14" s="194"/>
      <c r="N14" s="194" t="s">
        <v>2912</v>
      </c>
      <c r="O14" s="194" t="s">
        <v>2926</v>
      </c>
      <c r="P14" s="194"/>
      <c r="Q14" s="194"/>
      <c r="R14" s="194" t="s">
        <v>3049</v>
      </c>
      <c r="S14" s="194"/>
      <c r="T14" s="194" t="s">
        <v>1040</v>
      </c>
      <c r="U14" s="194"/>
      <c r="V14" s="194"/>
    </row>
    <row r="15" spans="1:22" s="136" customFormat="1" ht="153" x14ac:dyDescent="0.2">
      <c r="A15" s="194" t="s">
        <v>2741</v>
      </c>
      <c r="B15" s="194" t="s">
        <v>2106</v>
      </c>
      <c r="C15" s="194" t="s">
        <v>228</v>
      </c>
      <c r="D15" s="194" t="s">
        <v>229</v>
      </c>
      <c r="E15" s="194" t="s">
        <v>1050</v>
      </c>
      <c r="F15" s="194" t="s">
        <v>18</v>
      </c>
      <c r="G15" s="194" t="s">
        <v>1046</v>
      </c>
      <c r="H15" s="194" t="s">
        <v>99</v>
      </c>
      <c r="I15" s="194" t="s">
        <v>1047</v>
      </c>
      <c r="J15" s="194" t="s">
        <v>2124</v>
      </c>
      <c r="K15" s="194" t="s">
        <v>1887</v>
      </c>
      <c r="L15" s="194"/>
      <c r="M15" s="194"/>
      <c r="N15" s="194" t="s">
        <v>2913</v>
      </c>
      <c r="O15" s="194" t="s">
        <v>2926</v>
      </c>
      <c r="P15" s="194"/>
      <c r="Q15" s="194"/>
      <c r="R15" s="194" t="s">
        <v>3049</v>
      </c>
      <c r="S15" s="194"/>
      <c r="T15" s="194" t="s">
        <v>1040</v>
      </c>
      <c r="U15" s="194"/>
      <c r="V15" s="194"/>
    </row>
    <row r="16" spans="1:22" s="136" customFormat="1" ht="191.25" x14ac:dyDescent="0.2">
      <c r="A16" s="194" t="s">
        <v>2742</v>
      </c>
      <c r="B16" s="194" t="s">
        <v>2106</v>
      </c>
      <c r="C16" s="194" t="s">
        <v>2577</v>
      </c>
      <c r="D16" s="194" t="s">
        <v>2578</v>
      </c>
      <c r="E16" s="194" t="s">
        <v>2548</v>
      </c>
      <c r="F16" s="194" t="s">
        <v>19</v>
      </c>
      <c r="G16" s="194" t="s">
        <v>203</v>
      </c>
      <c r="H16" s="194" t="s">
        <v>99</v>
      </c>
      <c r="I16" s="194" t="s">
        <v>1047</v>
      </c>
      <c r="J16" s="194" t="s">
        <v>2579</v>
      </c>
      <c r="K16" s="194" t="s">
        <v>2580</v>
      </c>
      <c r="L16" s="194"/>
      <c r="M16" s="194"/>
      <c r="N16" s="194" t="s">
        <v>2581</v>
      </c>
      <c r="O16" s="194" t="s">
        <v>2926</v>
      </c>
      <c r="P16" s="194"/>
      <c r="Q16" s="194"/>
      <c r="R16" s="194" t="s">
        <v>3049</v>
      </c>
      <c r="S16" s="194"/>
      <c r="T16" s="194" t="s">
        <v>1040</v>
      </c>
      <c r="U16" s="194"/>
      <c r="V16" s="194"/>
    </row>
    <row r="17" spans="1:22" s="136" customFormat="1" ht="153" x14ac:dyDescent="0.2">
      <c r="A17" s="194" t="s">
        <v>2745</v>
      </c>
      <c r="B17" s="194" t="s">
        <v>2106</v>
      </c>
      <c r="C17" s="194" t="s">
        <v>272</v>
      </c>
      <c r="D17" s="194" t="s">
        <v>273</v>
      </c>
      <c r="E17" s="194" t="s">
        <v>1003</v>
      </c>
      <c r="F17" s="194" t="s">
        <v>17</v>
      </c>
      <c r="G17" s="194" t="s">
        <v>1046</v>
      </c>
      <c r="H17" s="194" t="s">
        <v>99</v>
      </c>
      <c r="I17" s="194" t="s">
        <v>1047</v>
      </c>
      <c r="J17" s="194" t="s">
        <v>274</v>
      </c>
      <c r="K17" s="194" t="s">
        <v>1917</v>
      </c>
      <c r="L17" s="194"/>
      <c r="M17" s="194"/>
      <c r="N17" s="194" t="s">
        <v>1918</v>
      </c>
      <c r="O17" s="194" t="s">
        <v>2926</v>
      </c>
      <c r="P17" s="194"/>
      <c r="Q17" s="194"/>
      <c r="R17" s="194" t="s">
        <v>3049</v>
      </c>
      <c r="S17" s="194"/>
      <c r="T17" s="194" t="s">
        <v>1040</v>
      </c>
      <c r="U17" s="194"/>
      <c r="V17" s="194"/>
    </row>
    <row r="18" spans="1:22" s="136" customFormat="1" ht="153" x14ac:dyDescent="0.2">
      <c r="A18" s="194" t="s">
        <v>2748</v>
      </c>
      <c r="B18" s="194" t="s">
        <v>2106</v>
      </c>
      <c r="C18" s="194" t="s">
        <v>275</v>
      </c>
      <c r="D18" s="194" t="s">
        <v>276</v>
      </c>
      <c r="E18" s="194" t="s">
        <v>1003</v>
      </c>
      <c r="F18" s="194" t="s">
        <v>17</v>
      </c>
      <c r="G18" s="194" t="s">
        <v>1046</v>
      </c>
      <c r="H18" s="194" t="s">
        <v>99</v>
      </c>
      <c r="I18" s="194" t="s">
        <v>1047</v>
      </c>
      <c r="J18" s="194" t="s">
        <v>277</v>
      </c>
      <c r="K18" s="194" t="s">
        <v>1919</v>
      </c>
      <c r="L18" s="194"/>
      <c r="M18" s="194"/>
      <c r="N18" s="194" t="s">
        <v>1920</v>
      </c>
      <c r="O18" s="194" t="s">
        <v>2926</v>
      </c>
      <c r="P18" s="194"/>
      <c r="Q18" s="194"/>
      <c r="R18" s="194" t="s">
        <v>3049</v>
      </c>
      <c r="S18" s="194"/>
      <c r="T18" s="194" t="s">
        <v>1040</v>
      </c>
      <c r="U18" s="194"/>
      <c r="V18" s="194"/>
    </row>
    <row r="19" spans="1:22" s="136" customFormat="1" ht="171.6" customHeight="1" x14ac:dyDescent="0.2">
      <c r="A19" s="194" t="s">
        <v>2750</v>
      </c>
      <c r="B19" s="194" t="s">
        <v>2106</v>
      </c>
      <c r="C19" s="194" t="s">
        <v>2588</v>
      </c>
      <c r="D19" s="194" t="s">
        <v>2589</v>
      </c>
      <c r="E19" s="194" t="s">
        <v>2590</v>
      </c>
      <c r="F19" s="194" t="s">
        <v>17</v>
      </c>
      <c r="G19" s="194" t="s">
        <v>203</v>
      </c>
      <c r="H19" s="194" t="s">
        <v>99</v>
      </c>
      <c r="I19" s="194" t="s">
        <v>1047</v>
      </c>
      <c r="J19" s="194" t="s">
        <v>95</v>
      </c>
      <c r="K19" s="194" t="s">
        <v>2591</v>
      </c>
      <c r="L19" s="194"/>
      <c r="M19" s="194" t="s">
        <v>2592</v>
      </c>
      <c r="N19" s="194" t="s">
        <v>2593</v>
      </c>
      <c r="O19" s="194" t="s">
        <v>2926</v>
      </c>
      <c r="P19" s="194"/>
      <c r="Q19" s="194"/>
      <c r="R19" s="194" t="s">
        <v>3049</v>
      </c>
      <c r="S19" s="194"/>
      <c r="T19" s="194" t="s">
        <v>1040</v>
      </c>
      <c r="U19" s="194"/>
      <c r="V19" s="194"/>
    </row>
    <row r="20" spans="1:22" s="136" customFormat="1" ht="114.75" x14ac:dyDescent="0.2">
      <c r="A20" s="194" t="s">
        <v>2752</v>
      </c>
      <c r="B20" s="194" t="s">
        <v>2106</v>
      </c>
      <c r="C20" s="194" t="s">
        <v>2594</v>
      </c>
      <c r="D20" s="194" t="s">
        <v>2595</v>
      </c>
      <c r="E20" s="194" t="s">
        <v>2596</v>
      </c>
      <c r="F20" s="194" t="s">
        <v>17</v>
      </c>
      <c r="G20" s="194" t="s">
        <v>1046</v>
      </c>
      <c r="H20" s="194" t="s">
        <v>99</v>
      </c>
      <c r="I20" s="194" t="s">
        <v>1047</v>
      </c>
      <c r="J20" s="194" t="s">
        <v>2597</v>
      </c>
      <c r="K20" s="194" t="s">
        <v>2598</v>
      </c>
      <c r="L20" s="194"/>
      <c r="M20" s="194"/>
      <c r="N20" s="194" t="s">
        <v>2556</v>
      </c>
      <c r="O20" s="194" t="s">
        <v>2926</v>
      </c>
      <c r="P20" s="194"/>
      <c r="Q20" s="194"/>
      <c r="R20" s="194" t="s">
        <v>3049</v>
      </c>
      <c r="S20" s="194"/>
      <c r="T20" s="194" t="s">
        <v>1040</v>
      </c>
      <c r="U20" s="194"/>
      <c r="V20" s="194"/>
    </row>
    <row r="21" spans="1:22" s="136" customFormat="1" ht="102" x14ac:dyDescent="0.2">
      <c r="A21" s="194" t="s">
        <v>2753</v>
      </c>
      <c r="B21" s="194" t="s">
        <v>2106</v>
      </c>
      <c r="C21" s="194" t="s">
        <v>2594</v>
      </c>
      <c r="D21" s="194" t="s">
        <v>2599</v>
      </c>
      <c r="E21" s="194" t="s">
        <v>2596</v>
      </c>
      <c r="F21" s="194" t="s">
        <v>19</v>
      </c>
      <c r="G21" s="194" t="s">
        <v>1046</v>
      </c>
      <c r="H21" s="194" t="s">
        <v>99</v>
      </c>
      <c r="I21" s="194" t="s">
        <v>1047</v>
      </c>
      <c r="J21" s="194" t="s">
        <v>2600</v>
      </c>
      <c r="K21" s="194" t="s">
        <v>2601</v>
      </c>
      <c r="L21" s="194"/>
      <c r="M21" s="194"/>
      <c r="N21" s="194" t="s">
        <v>2556</v>
      </c>
      <c r="O21" s="194" t="s">
        <v>2926</v>
      </c>
      <c r="P21" s="194"/>
      <c r="Q21" s="194"/>
      <c r="R21" s="194" t="s">
        <v>3049</v>
      </c>
      <c r="S21" s="194"/>
      <c r="T21" s="194" t="s">
        <v>1040</v>
      </c>
      <c r="U21" s="194"/>
      <c r="V21" s="194"/>
    </row>
    <row r="22" spans="1:22" s="136" customFormat="1" ht="102" x14ac:dyDescent="0.2">
      <c r="A22" s="194" t="s">
        <v>2754</v>
      </c>
      <c r="B22" s="194" t="s">
        <v>2106</v>
      </c>
      <c r="C22" s="194" t="s">
        <v>2594</v>
      </c>
      <c r="D22" s="194" t="s">
        <v>2602</v>
      </c>
      <c r="E22" s="194" t="s">
        <v>2596</v>
      </c>
      <c r="F22" s="194" t="s">
        <v>17</v>
      </c>
      <c r="G22" s="194" t="s">
        <v>203</v>
      </c>
      <c r="H22" s="194" t="s">
        <v>99</v>
      </c>
      <c r="I22" s="194" t="s">
        <v>1047</v>
      </c>
      <c r="J22" s="194" t="s">
        <v>2600</v>
      </c>
      <c r="K22" s="194" t="s">
        <v>2598</v>
      </c>
      <c r="L22" s="194"/>
      <c r="M22" s="194"/>
      <c r="N22" s="194" t="s">
        <v>2603</v>
      </c>
      <c r="O22" s="194" t="s">
        <v>2926</v>
      </c>
      <c r="P22" s="194"/>
      <c r="Q22" s="194"/>
      <c r="R22" s="194" t="s">
        <v>3049</v>
      </c>
      <c r="S22" s="194"/>
      <c r="T22" s="194" t="s">
        <v>1040</v>
      </c>
      <c r="U22" s="194"/>
      <c r="V22" s="194"/>
    </row>
    <row r="23" spans="1:22" s="136" customFormat="1" ht="409.5" x14ac:dyDescent="0.2">
      <c r="A23" s="194" t="s">
        <v>2755</v>
      </c>
      <c r="B23" s="194" t="s">
        <v>2106</v>
      </c>
      <c r="C23" s="194" t="s">
        <v>2604</v>
      </c>
      <c r="D23" s="194" t="s">
        <v>2605</v>
      </c>
      <c r="E23" s="194" t="s">
        <v>2606</v>
      </c>
      <c r="F23" s="194" t="s">
        <v>19</v>
      </c>
      <c r="G23" s="194" t="s">
        <v>1046</v>
      </c>
      <c r="H23" s="194" t="s">
        <v>99</v>
      </c>
      <c r="I23" s="194" t="s">
        <v>1047</v>
      </c>
      <c r="J23" s="194" t="s">
        <v>2543</v>
      </c>
      <c r="K23" s="194" t="s">
        <v>2607</v>
      </c>
      <c r="L23" s="194"/>
      <c r="M23" s="194"/>
      <c r="N23" s="204" t="s">
        <v>3097</v>
      </c>
      <c r="O23" s="194" t="s">
        <v>2926</v>
      </c>
      <c r="P23" s="194"/>
      <c r="Q23" s="194"/>
      <c r="R23" s="194" t="s">
        <v>3049</v>
      </c>
      <c r="S23" s="194"/>
      <c r="T23" s="194" t="s">
        <v>1040</v>
      </c>
      <c r="U23" s="194"/>
      <c r="V23" s="194"/>
    </row>
    <row r="24" spans="1:22" s="136" customFormat="1" ht="409.5" x14ac:dyDescent="0.2">
      <c r="A24" s="194" t="s">
        <v>2756</v>
      </c>
      <c r="B24" s="194" t="s">
        <v>2106</v>
      </c>
      <c r="C24" s="194" t="s">
        <v>2604</v>
      </c>
      <c r="D24" s="194" t="s">
        <v>2608</v>
      </c>
      <c r="E24" s="194" t="s">
        <v>2609</v>
      </c>
      <c r="F24" s="194" t="s">
        <v>19</v>
      </c>
      <c r="G24" s="194" t="s">
        <v>1046</v>
      </c>
      <c r="H24" s="194" t="s">
        <v>99</v>
      </c>
      <c r="I24" s="194" t="s">
        <v>1047</v>
      </c>
      <c r="J24" s="194" t="s">
        <v>2543</v>
      </c>
      <c r="K24" s="194" t="s">
        <v>2610</v>
      </c>
      <c r="L24" s="194"/>
      <c r="M24" s="194"/>
      <c r="N24" s="204" t="s">
        <v>3097</v>
      </c>
      <c r="O24" s="194" t="s">
        <v>2926</v>
      </c>
      <c r="P24" s="194"/>
      <c r="Q24" s="194"/>
      <c r="R24" s="194" t="s">
        <v>3049</v>
      </c>
      <c r="S24" s="194"/>
      <c r="T24" s="194" t="s">
        <v>1040</v>
      </c>
      <c r="U24" s="194"/>
      <c r="V24" s="194"/>
    </row>
    <row r="25" spans="1:22" s="136" customFormat="1" ht="409.5" x14ac:dyDescent="0.2">
      <c r="A25" s="194" t="s">
        <v>2757</v>
      </c>
      <c r="B25" s="194" t="s">
        <v>2106</v>
      </c>
      <c r="C25" s="194" t="s">
        <v>2611</v>
      </c>
      <c r="D25" s="194" t="s">
        <v>2605</v>
      </c>
      <c r="E25" s="194" t="s">
        <v>2609</v>
      </c>
      <c r="F25" s="194" t="s">
        <v>17</v>
      </c>
      <c r="G25" s="194" t="s">
        <v>1046</v>
      </c>
      <c r="H25" s="194" t="s">
        <v>99</v>
      </c>
      <c r="I25" s="194" t="s">
        <v>1047</v>
      </c>
      <c r="J25" s="194" t="s">
        <v>2543</v>
      </c>
      <c r="K25" s="194" t="s">
        <v>2612</v>
      </c>
      <c r="L25" s="194"/>
      <c r="M25" s="194"/>
      <c r="N25" s="204" t="s">
        <v>3106</v>
      </c>
      <c r="O25" s="194" t="s">
        <v>2926</v>
      </c>
      <c r="P25" s="194"/>
      <c r="Q25" s="194"/>
      <c r="R25" s="194" t="s">
        <v>3049</v>
      </c>
      <c r="S25" s="194"/>
      <c r="T25" s="194" t="s">
        <v>1040</v>
      </c>
      <c r="U25" s="194"/>
      <c r="V25" s="194"/>
    </row>
    <row r="26" spans="1:22" s="136" customFormat="1" ht="222.6" customHeight="1" x14ac:dyDescent="0.2">
      <c r="A26" s="194" t="s">
        <v>2758</v>
      </c>
      <c r="B26" s="194" t="s">
        <v>2106</v>
      </c>
      <c r="C26" s="194" t="s">
        <v>2611</v>
      </c>
      <c r="D26" s="194" t="s">
        <v>2608</v>
      </c>
      <c r="E26" s="194" t="s">
        <v>2609</v>
      </c>
      <c r="F26" s="194" t="s">
        <v>17</v>
      </c>
      <c r="G26" s="194" t="s">
        <v>1046</v>
      </c>
      <c r="H26" s="194" t="s">
        <v>99</v>
      </c>
      <c r="I26" s="194" t="s">
        <v>1047</v>
      </c>
      <c r="J26" s="194" t="s">
        <v>2543</v>
      </c>
      <c r="K26" s="194" t="s">
        <v>2613</v>
      </c>
      <c r="L26" s="194"/>
      <c r="M26" s="194" t="s">
        <v>2614</v>
      </c>
      <c r="N26" s="204" t="s">
        <v>3106</v>
      </c>
      <c r="O26" s="194" t="s">
        <v>2926</v>
      </c>
      <c r="P26" s="194"/>
      <c r="Q26" s="194"/>
      <c r="R26" s="194" t="s">
        <v>3049</v>
      </c>
      <c r="S26" s="194"/>
      <c r="T26" s="194" t="s">
        <v>1040</v>
      </c>
      <c r="U26" s="194"/>
      <c r="V26" s="194"/>
    </row>
    <row r="27" spans="1:22" s="136" customFormat="1" ht="63.75" x14ac:dyDescent="0.2">
      <c r="A27" s="194" t="s">
        <v>2759</v>
      </c>
      <c r="B27" s="194" t="s">
        <v>2106</v>
      </c>
      <c r="C27" s="194" t="s">
        <v>2619</v>
      </c>
      <c r="D27" s="194" t="s">
        <v>2619</v>
      </c>
      <c r="E27" s="194" t="s">
        <v>2606</v>
      </c>
      <c r="F27" s="194" t="s">
        <v>17</v>
      </c>
      <c r="G27" s="194" t="s">
        <v>1046</v>
      </c>
      <c r="H27" s="194" t="s">
        <v>99</v>
      </c>
      <c r="I27" s="194" t="s">
        <v>1047</v>
      </c>
      <c r="J27" s="194" t="s">
        <v>2914</v>
      </c>
      <c r="K27" s="194" t="s">
        <v>2620</v>
      </c>
      <c r="L27" s="194"/>
      <c r="M27" s="194"/>
      <c r="N27" s="194" t="s">
        <v>2621</v>
      </c>
      <c r="O27" s="194" t="s">
        <v>2926</v>
      </c>
      <c r="P27" s="194"/>
      <c r="Q27" s="194"/>
      <c r="R27" s="194" t="s">
        <v>3049</v>
      </c>
      <c r="S27" s="194"/>
      <c r="T27" s="194" t="s">
        <v>1040</v>
      </c>
      <c r="U27" s="194"/>
      <c r="V27" s="194"/>
    </row>
    <row r="28" spans="1:22" s="136" customFormat="1" ht="89.25" x14ac:dyDescent="0.2">
      <c r="A28" s="194" t="s">
        <v>2760</v>
      </c>
      <c r="B28" s="194" t="s">
        <v>2106</v>
      </c>
      <c r="C28" s="194" t="s">
        <v>986</v>
      </c>
      <c r="D28" s="194" t="s">
        <v>986</v>
      </c>
      <c r="E28" s="194" t="s">
        <v>1009</v>
      </c>
      <c r="F28" s="194" t="s">
        <v>17</v>
      </c>
      <c r="G28" s="194" t="s">
        <v>1046</v>
      </c>
      <c r="H28" s="194" t="s">
        <v>99</v>
      </c>
      <c r="I28" s="194" t="s">
        <v>1047</v>
      </c>
      <c r="J28" s="194" t="s">
        <v>2914</v>
      </c>
      <c r="K28" s="194" t="s">
        <v>988</v>
      </c>
      <c r="L28" s="194"/>
      <c r="M28" s="194"/>
      <c r="N28" s="194" t="s">
        <v>989</v>
      </c>
      <c r="O28" s="194" t="s">
        <v>2926</v>
      </c>
      <c r="P28" s="194"/>
      <c r="Q28" s="194"/>
      <c r="R28" s="194" t="s">
        <v>3049</v>
      </c>
      <c r="S28" s="194"/>
      <c r="T28" s="194" t="s">
        <v>1040</v>
      </c>
      <c r="U28" s="194"/>
      <c r="V28" s="194"/>
    </row>
    <row r="29" spans="1:22" s="136" customFormat="1" ht="76.5" x14ac:dyDescent="0.2">
      <c r="A29" s="194" t="s">
        <v>2761</v>
      </c>
      <c r="B29" s="194" t="s">
        <v>2106</v>
      </c>
      <c r="C29" s="194" t="s">
        <v>991</v>
      </c>
      <c r="D29" s="194" t="s">
        <v>991</v>
      </c>
      <c r="E29" s="194" t="s">
        <v>1009</v>
      </c>
      <c r="F29" s="194" t="s">
        <v>17</v>
      </c>
      <c r="G29" s="194" t="s">
        <v>203</v>
      </c>
      <c r="H29" s="194" t="s">
        <v>99</v>
      </c>
      <c r="I29" s="194" t="s">
        <v>1047</v>
      </c>
      <c r="J29" s="194" t="s">
        <v>2914</v>
      </c>
      <c r="K29" s="194" t="s">
        <v>992</v>
      </c>
      <c r="L29" s="194"/>
      <c r="M29" s="194"/>
      <c r="N29" s="194" t="s">
        <v>993</v>
      </c>
      <c r="O29" s="194" t="s">
        <v>2926</v>
      </c>
      <c r="P29" s="194"/>
      <c r="Q29" s="194"/>
      <c r="R29" s="194" t="s">
        <v>3049</v>
      </c>
      <c r="S29" s="194"/>
      <c r="T29" s="194" t="s">
        <v>1040</v>
      </c>
      <c r="U29" s="194"/>
      <c r="V29" s="194"/>
    </row>
    <row r="30" spans="1:22" s="136" customFormat="1" ht="89.25" x14ac:dyDescent="0.2">
      <c r="A30" s="194" t="s">
        <v>2762</v>
      </c>
      <c r="B30" s="194" t="s">
        <v>2106</v>
      </c>
      <c r="C30" s="194" t="s">
        <v>995</v>
      </c>
      <c r="D30" s="194" t="s">
        <v>995</v>
      </c>
      <c r="E30" s="194" t="s">
        <v>1009</v>
      </c>
      <c r="F30" s="194" t="s">
        <v>17</v>
      </c>
      <c r="G30" s="194" t="s">
        <v>203</v>
      </c>
      <c r="H30" s="194" t="s">
        <v>99</v>
      </c>
      <c r="I30" s="194" t="s">
        <v>1047</v>
      </c>
      <c r="J30" s="194" t="s">
        <v>2914</v>
      </c>
      <c r="K30" s="194" t="s">
        <v>996</v>
      </c>
      <c r="L30" s="194"/>
      <c r="M30" s="194"/>
      <c r="N30" s="194" t="s">
        <v>997</v>
      </c>
      <c r="O30" s="194" t="s">
        <v>2926</v>
      </c>
      <c r="P30" s="194"/>
      <c r="Q30" s="194"/>
      <c r="R30" s="194" t="s">
        <v>3049</v>
      </c>
      <c r="S30" s="194"/>
      <c r="T30" s="194" t="s">
        <v>1040</v>
      </c>
      <c r="U30" s="194"/>
      <c r="V30" s="194"/>
    </row>
    <row r="31" spans="1:22" s="136" customFormat="1" ht="153" x14ac:dyDescent="0.2">
      <c r="A31" s="194" t="s">
        <v>2763</v>
      </c>
      <c r="B31" s="194" t="s">
        <v>2106</v>
      </c>
      <c r="C31" s="194" t="s">
        <v>1114</v>
      </c>
      <c r="D31" s="194" t="s">
        <v>1120</v>
      </c>
      <c r="E31" s="194" t="s">
        <v>1116</v>
      </c>
      <c r="F31" s="194" t="s">
        <v>19</v>
      </c>
      <c r="G31" s="194" t="s">
        <v>1046</v>
      </c>
      <c r="H31" s="194" t="s">
        <v>99</v>
      </c>
      <c r="I31" s="194"/>
      <c r="J31" s="194" t="s">
        <v>1121</v>
      </c>
      <c r="K31" s="194" t="s">
        <v>1122</v>
      </c>
      <c r="L31" s="194"/>
      <c r="M31" s="194"/>
      <c r="N31" s="194" t="s">
        <v>1123</v>
      </c>
      <c r="O31" s="194" t="s">
        <v>2926</v>
      </c>
      <c r="P31" s="194"/>
      <c r="Q31" s="194"/>
      <c r="R31" s="194" t="s">
        <v>3049</v>
      </c>
      <c r="S31" s="194"/>
      <c r="T31" s="194" t="s">
        <v>1040</v>
      </c>
      <c r="U31" s="194"/>
      <c r="V31" s="194"/>
    </row>
    <row r="32" spans="1:22" s="136" customFormat="1" ht="153" x14ac:dyDescent="0.2">
      <c r="A32" s="194" t="s">
        <v>2764</v>
      </c>
      <c r="B32" s="194" t="s">
        <v>2106</v>
      </c>
      <c r="C32" s="194" t="s">
        <v>228</v>
      </c>
      <c r="D32" s="194" t="s">
        <v>229</v>
      </c>
      <c r="E32" s="194" t="s">
        <v>1050</v>
      </c>
      <c r="F32" s="194" t="s">
        <v>18</v>
      </c>
      <c r="G32" s="194" t="s">
        <v>1046</v>
      </c>
      <c r="H32" s="194" t="s">
        <v>99</v>
      </c>
      <c r="I32" s="194" t="s">
        <v>1047</v>
      </c>
      <c r="J32" s="194" t="s">
        <v>2124</v>
      </c>
      <c r="K32" s="194" t="s">
        <v>1887</v>
      </c>
      <c r="L32" s="194"/>
      <c r="M32" s="194"/>
      <c r="N32" s="194" t="s">
        <v>1888</v>
      </c>
      <c r="O32" s="194" t="s">
        <v>2926</v>
      </c>
      <c r="P32" s="194"/>
      <c r="Q32" s="194"/>
      <c r="R32" s="194" t="s">
        <v>3049</v>
      </c>
      <c r="S32" s="194"/>
      <c r="T32" s="194" t="s">
        <v>1040</v>
      </c>
      <c r="U32" s="194"/>
      <c r="V32" s="194"/>
    </row>
    <row r="33" spans="1:22" s="136" customFormat="1" ht="102" x14ac:dyDescent="0.2">
      <c r="A33" s="194" t="s">
        <v>2765</v>
      </c>
      <c r="B33" s="194" t="s">
        <v>2106</v>
      </c>
      <c r="C33" s="194" t="s">
        <v>2674</v>
      </c>
      <c r="D33" s="194" t="s">
        <v>2675</v>
      </c>
      <c r="E33" s="194" t="s">
        <v>2915</v>
      </c>
      <c r="F33" s="194" t="s">
        <v>17</v>
      </c>
      <c r="G33" s="194" t="s">
        <v>1046</v>
      </c>
      <c r="H33" s="194" t="s">
        <v>99</v>
      </c>
      <c r="I33" s="194" t="s">
        <v>1047</v>
      </c>
      <c r="J33" s="196" t="s">
        <v>2892</v>
      </c>
      <c r="K33" s="194" t="s">
        <v>2916</v>
      </c>
      <c r="L33" s="194"/>
      <c r="M33" s="194"/>
      <c r="N33" s="194" t="s">
        <v>2540</v>
      </c>
      <c r="O33" s="194" t="s">
        <v>2926</v>
      </c>
      <c r="P33" s="194"/>
      <c r="Q33" s="194"/>
      <c r="R33" s="194" t="s">
        <v>3049</v>
      </c>
      <c r="S33" s="194"/>
      <c r="T33" s="194" t="s">
        <v>1040</v>
      </c>
      <c r="U33" s="194"/>
      <c r="V33" s="194"/>
    </row>
    <row r="34" spans="1:22" s="136" customFormat="1" ht="165.75" x14ac:dyDescent="0.2">
      <c r="A34" s="194" t="s">
        <v>2766</v>
      </c>
      <c r="B34" s="194" t="s">
        <v>2106</v>
      </c>
      <c r="C34" s="194" t="s">
        <v>2535</v>
      </c>
      <c r="D34" s="194" t="s">
        <v>2536</v>
      </c>
      <c r="E34" s="194" t="s">
        <v>2915</v>
      </c>
      <c r="F34" s="194" t="s">
        <v>17</v>
      </c>
      <c r="G34" s="194" t="s">
        <v>1046</v>
      </c>
      <c r="H34" s="194" t="s">
        <v>99</v>
      </c>
      <c r="I34" s="194" t="s">
        <v>1047</v>
      </c>
      <c r="J34" s="196" t="s">
        <v>2892</v>
      </c>
      <c r="K34" s="194" t="s">
        <v>2905</v>
      </c>
      <c r="L34" s="194"/>
      <c r="M34" s="194"/>
      <c r="N34" s="194" t="s">
        <v>2540</v>
      </c>
      <c r="O34" s="194" t="s">
        <v>2926</v>
      </c>
      <c r="P34" s="194"/>
      <c r="Q34" s="194"/>
      <c r="R34" s="194" t="s">
        <v>3049</v>
      </c>
      <c r="S34" s="194"/>
      <c r="T34" s="194" t="s">
        <v>1040</v>
      </c>
      <c r="U34" s="194"/>
      <c r="V34" s="194"/>
    </row>
    <row r="35" spans="1:22" s="136" customFormat="1" ht="102" x14ac:dyDescent="0.2">
      <c r="A35" s="194" t="s">
        <v>2767</v>
      </c>
      <c r="B35" s="194" t="s">
        <v>2106</v>
      </c>
      <c r="C35" s="194" t="s">
        <v>2688</v>
      </c>
      <c r="D35" s="194" t="s">
        <v>2689</v>
      </c>
      <c r="E35" s="194" t="s">
        <v>2690</v>
      </c>
      <c r="F35" s="194" t="s">
        <v>17</v>
      </c>
      <c r="G35" s="194" t="s">
        <v>1046</v>
      </c>
      <c r="H35" s="194" t="s">
        <v>99</v>
      </c>
      <c r="I35" s="194" t="s">
        <v>1047</v>
      </c>
      <c r="J35" s="196" t="s">
        <v>2892</v>
      </c>
      <c r="K35" s="194" t="s">
        <v>2917</v>
      </c>
      <c r="L35" s="194"/>
      <c r="M35" s="194"/>
      <c r="N35" s="194" t="s">
        <v>2691</v>
      </c>
      <c r="O35" s="194" t="s">
        <v>2926</v>
      </c>
      <c r="P35" s="194"/>
      <c r="Q35" s="194"/>
      <c r="R35" s="194" t="s">
        <v>2891</v>
      </c>
      <c r="S35" s="194"/>
      <c r="T35" s="194" t="s">
        <v>1040</v>
      </c>
      <c r="U35" s="194"/>
      <c r="V35" s="194"/>
    </row>
    <row r="36" spans="1:22" s="136" customFormat="1" ht="409.5" x14ac:dyDescent="0.2">
      <c r="A36" s="194" t="s">
        <v>2768</v>
      </c>
      <c r="B36" s="194" t="s">
        <v>2106</v>
      </c>
      <c r="C36" s="194" t="s">
        <v>2688</v>
      </c>
      <c r="D36" s="194" t="s">
        <v>2692</v>
      </c>
      <c r="E36" s="194" t="s">
        <v>2690</v>
      </c>
      <c r="F36" s="194" t="s">
        <v>17</v>
      </c>
      <c r="G36" s="194" t="s">
        <v>1046</v>
      </c>
      <c r="H36" s="194" t="s">
        <v>99</v>
      </c>
      <c r="I36" s="194" t="s">
        <v>1047</v>
      </c>
      <c r="J36" s="196" t="s">
        <v>2892</v>
      </c>
      <c r="K36" s="194" t="s">
        <v>2918</v>
      </c>
      <c r="L36" s="194"/>
      <c r="M36" s="194"/>
      <c r="N36" s="204" t="s">
        <v>3106</v>
      </c>
      <c r="O36" s="194" t="s">
        <v>2926</v>
      </c>
      <c r="P36" s="194"/>
      <c r="Q36" s="194"/>
      <c r="R36" s="194" t="s">
        <v>2891</v>
      </c>
      <c r="S36" s="194"/>
      <c r="T36" s="194" t="s">
        <v>1040</v>
      </c>
      <c r="U36" s="194"/>
      <c r="V36" s="194"/>
    </row>
    <row r="37" spans="1:22" s="136" customFormat="1" ht="409.5" x14ac:dyDescent="0.2">
      <c r="A37" s="194" t="s">
        <v>2769</v>
      </c>
      <c r="B37" s="194" t="s">
        <v>2106</v>
      </c>
      <c r="C37" s="194" t="s">
        <v>2688</v>
      </c>
      <c r="D37" s="194" t="s">
        <v>2692</v>
      </c>
      <c r="E37" s="194" t="s">
        <v>2690</v>
      </c>
      <c r="F37" s="194" t="s">
        <v>17</v>
      </c>
      <c r="G37" s="194" t="s">
        <v>1046</v>
      </c>
      <c r="H37" s="194" t="s">
        <v>99</v>
      </c>
      <c r="I37" s="194" t="s">
        <v>1047</v>
      </c>
      <c r="J37" s="196" t="s">
        <v>2892</v>
      </c>
      <c r="K37" s="194" t="s">
        <v>2919</v>
      </c>
      <c r="L37" s="194"/>
      <c r="M37" s="194"/>
      <c r="N37" s="204" t="s">
        <v>3106</v>
      </c>
      <c r="O37" s="194" t="s">
        <v>2926</v>
      </c>
      <c r="P37" s="194"/>
      <c r="Q37" s="194"/>
      <c r="R37" s="194" t="s">
        <v>2891</v>
      </c>
      <c r="S37" s="194"/>
      <c r="T37" s="194" t="s">
        <v>1040</v>
      </c>
      <c r="U37" s="194"/>
      <c r="V37" s="194"/>
    </row>
    <row r="38" spans="1:22" s="136" customFormat="1" ht="409.5" x14ac:dyDescent="0.2">
      <c r="A38" s="194" t="s">
        <v>2770</v>
      </c>
      <c r="B38" s="194" t="s">
        <v>2106</v>
      </c>
      <c r="C38" s="194" t="s">
        <v>2688</v>
      </c>
      <c r="D38" s="194" t="s">
        <v>2693</v>
      </c>
      <c r="E38" s="194" t="s">
        <v>2920</v>
      </c>
      <c r="F38" s="194" t="s">
        <v>17</v>
      </c>
      <c r="G38" s="194" t="s">
        <v>1046</v>
      </c>
      <c r="H38" s="194" t="s">
        <v>99</v>
      </c>
      <c r="I38" s="194" t="s">
        <v>1047</v>
      </c>
      <c r="J38" s="196" t="s">
        <v>2892</v>
      </c>
      <c r="K38" s="194" t="s">
        <v>2921</v>
      </c>
      <c r="L38" s="194"/>
      <c r="M38" s="194"/>
      <c r="N38" s="204" t="s">
        <v>3106</v>
      </c>
      <c r="O38" s="194" t="s">
        <v>2926</v>
      </c>
      <c r="P38" s="194"/>
      <c r="Q38" s="194"/>
      <c r="R38" s="194" t="s">
        <v>2891</v>
      </c>
      <c r="S38" s="194"/>
      <c r="T38" s="194" t="s">
        <v>1040</v>
      </c>
      <c r="U38" s="194"/>
      <c r="V38" s="194"/>
    </row>
    <row r="39" spans="1:22" s="136" customFormat="1" ht="409.5" x14ac:dyDescent="0.2">
      <c r="A39" s="194" t="s">
        <v>2771</v>
      </c>
      <c r="B39" s="194" t="s">
        <v>2106</v>
      </c>
      <c r="C39" s="194" t="s">
        <v>2688</v>
      </c>
      <c r="D39" s="194" t="s">
        <v>2693</v>
      </c>
      <c r="E39" s="194" t="s">
        <v>2920</v>
      </c>
      <c r="F39" s="194" t="s">
        <v>17</v>
      </c>
      <c r="G39" s="194" t="s">
        <v>1046</v>
      </c>
      <c r="H39" s="194" t="s">
        <v>99</v>
      </c>
      <c r="I39" s="194" t="s">
        <v>1047</v>
      </c>
      <c r="J39" s="196" t="s">
        <v>2892</v>
      </c>
      <c r="K39" s="194" t="s">
        <v>2922</v>
      </c>
      <c r="L39" s="194"/>
      <c r="M39" s="194"/>
      <c r="N39" s="204" t="s">
        <v>3106</v>
      </c>
      <c r="O39" s="194" t="s">
        <v>2926</v>
      </c>
      <c r="P39" s="194"/>
      <c r="Q39" s="194"/>
      <c r="R39" s="194" t="s">
        <v>2891</v>
      </c>
      <c r="S39" s="194"/>
      <c r="T39" s="194" t="s">
        <v>1040</v>
      </c>
      <c r="U39" s="194"/>
      <c r="V39" s="194"/>
    </row>
    <row r="40" spans="1:22" s="136" customFormat="1" ht="102" x14ac:dyDescent="0.2">
      <c r="A40" s="194" t="s">
        <v>2772</v>
      </c>
      <c r="B40" s="194" t="s">
        <v>2106</v>
      </c>
      <c r="C40" s="194" t="s">
        <v>2688</v>
      </c>
      <c r="D40" s="194" t="s">
        <v>2694</v>
      </c>
      <c r="E40" s="194" t="s">
        <v>2690</v>
      </c>
      <c r="F40" s="194" t="s">
        <v>17</v>
      </c>
      <c r="G40" s="194" t="s">
        <v>1046</v>
      </c>
      <c r="H40" s="194" t="s">
        <v>99</v>
      </c>
      <c r="I40" s="194" t="s">
        <v>1047</v>
      </c>
      <c r="J40" s="196" t="s">
        <v>2892</v>
      </c>
      <c r="K40" s="194" t="s">
        <v>2923</v>
      </c>
      <c r="L40" s="194"/>
      <c r="M40" s="194"/>
      <c r="N40" s="194" t="s">
        <v>2691</v>
      </c>
      <c r="O40" s="194" t="s">
        <v>2926</v>
      </c>
      <c r="P40" s="194"/>
      <c r="Q40" s="194"/>
      <c r="R40" s="194" t="s">
        <v>2891</v>
      </c>
      <c r="S40" s="194"/>
      <c r="T40" s="194" t="s">
        <v>1040</v>
      </c>
      <c r="U40" s="194"/>
      <c r="V40" s="194"/>
    </row>
    <row r="41" spans="1:22" s="136" customFormat="1" ht="127.5" x14ac:dyDescent="0.2">
      <c r="A41" s="194" t="s">
        <v>2773</v>
      </c>
      <c r="B41" s="194" t="s">
        <v>2106</v>
      </c>
      <c r="C41" s="194" t="s">
        <v>2688</v>
      </c>
      <c r="D41" s="194" t="s">
        <v>2695</v>
      </c>
      <c r="E41" s="194" t="s">
        <v>2690</v>
      </c>
      <c r="F41" s="194" t="s">
        <v>17</v>
      </c>
      <c r="G41" s="194" t="s">
        <v>1046</v>
      </c>
      <c r="H41" s="194" t="s">
        <v>99</v>
      </c>
      <c r="I41" s="194" t="s">
        <v>1047</v>
      </c>
      <c r="J41" s="196" t="s">
        <v>2892</v>
      </c>
      <c r="K41" s="194" t="s">
        <v>2696</v>
      </c>
      <c r="L41" s="194"/>
      <c r="M41" s="194"/>
      <c r="N41" s="194" t="s">
        <v>2691</v>
      </c>
      <c r="O41" s="194" t="s">
        <v>2926</v>
      </c>
      <c r="P41" s="194"/>
      <c r="Q41" s="194"/>
      <c r="R41" s="194" t="s">
        <v>2891</v>
      </c>
      <c r="S41" s="194"/>
      <c r="T41" s="194" t="s">
        <v>1040</v>
      </c>
      <c r="U41" s="194"/>
      <c r="V41" s="194"/>
    </row>
    <row r="42" spans="1:22" s="136" customFormat="1" ht="127.5" x14ac:dyDescent="0.2">
      <c r="A42" s="194" t="s">
        <v>2774</v>
      </c>
      <c r="B42" s="194" t="s">
        <v>2106</v>
      </c>
      <c r="C42" s="194" t="s">
        <v>2688</v>
      </c>
      <c r="D42" s="194" t="s">
        <v>2695</v>
      </c>
      <c r="E42" s="194" t="s">
        <v>2690</v>
      </c>
      <c r="F42" s="194" t="s">
        <v>17</v>
      </c>
      <c r="G42" s="194" t="s">
        <v>1046</v>
      </c>
      <c r="H42" s="194" t="s">
        <v>99</v>
      </c>
      <c r="I42" s="194" t="s">
        <v>1047</v>
      </c>
      <c r="J42" s="196" t="s">
        <v>2892</v>
      </c>
      <c r="K42" s="194" t="s">
        <v>2697</v>
      </c>
      <c r="L42" s="194"/>
      <c r="M42" s="194"/>
      <c r="N42" s="194" t="s">
        <v>2691</v>
      </c>
      <c r="O42" s="194" t="s">
        <v>2926</v>
      </c>
      <c r="P42" s="194"/>
      <c r="Q42" s="194"/>
      <c r="R42" s="194" t="s">
        <v>2891</v>
      </c>
      <c r="S42" s="194"/>
      <c r="T42" s="194" t="s">
        <v>1040</v>
      </c>
      <c r="U42" s="194"/>
      <c r="V42" s="194"/>
    </row>
    <row r="43" spans="1:22" s="136" customFormat="1" ht="127.5" x14ac:dyDescent="0.2">
      <c r="A43" s="194" t="s">
        <v>2775</v>
      </c>
      <c r="B43" s="194" t="s">
        <v>2106</v>
      </c>
      <c r="C43" s="194" t="s">
        <v>2688</v>
      </c>
      <c r="D43" s="194" t="s">
        <v>2695</v>
      </c>
      <c r="E43" s="194" t="s">
        <v>2690</v>
      </c>
      <c r="F43" s="194" t="s">
        <v>17</v>
      </c>
      <c r="G43" s="194" t="s">
        <v>1046</v>
      </c>
      <c r="H43" s="194" t="s">
        <v>99</v>
      </c>
      <c r="I43" s="194" t="s">
        <v>1047</v>
      </c>
      <c r="J43" s="196" t="s">
        <v>2892</v>
      </c>
      <c r="K43" s="194" t="s">
        <v>2924</v>
      </c>
      <c r="L43" s="194"/>
      <c r="M43" s="194"/>
      <c r="N43" s="194" t="s">
        <v>2691</v>
      </c>
      <c r="O43" s="194" t="s">
        <v>2926</v>
      </c>
      <c r="P43" s="194"/>
      <c r="Q43" s="194"/>
      <c r="R43" s="194" t="s">
        <v>2891</v>
      </c>
      <c r="S43" s="194"/>
      <c r="T43" s="194" t="s">
        <v>1040</v>
      </c>
      <c r="U43" s="194"/>
      <c r="V43" s="194"/>
    </row>
    <row r="44" spans="1:22" s="136" customFormat="1" ht="127.5" x14ac:dyDescent="0.2">
      <c r="A44" s="194" t="s">
        <v>2776</v>
      </c>
      <c r="B44" s="194" t="s">
        <v>2106</v>
      </c>
      <c r="C44" s="194" t="s">
        <v>2688</v>
      </c>
      <c r="D44" s="194" t="s">
        <v>2695</v>
      </c>
      <c r="E44" s="194" t="s">
        <v>2690</v>
      </c>
      <c r="F44" s="194" t="s">
        <v>17</v>
      </c>
      <c r="G44" s="194" t="s">
        <v>1046</v>
      </c>
      <c r="H44" s="194" t="s">
        <v>99</v>
      </c>
      <c r="I44" s="194" t="s">
        <v>1047</v>
      </c>
      <c r="J44" s="196" t="s">
        <v>2892</v>
      </c>
      <c r="K44" s="194" t="s">
        <v>2925</v>
      </c>
      <c r="L44" s="194"/>
      <c r="M44" s="194"/>
      <c r="N44" s="194" t="s">
        <v>2691</v>
      </c>
      <c r="O44" s="194" t="s">
        <v>2926</v>
      </c>
      <c r="P44" s="194"/>
      <c r="Q44" s="194"/>
      <c r="R44" s="194" t="s">
        <v>2891</v>
      </c>
      <c r="S44" s="194"/>
      <c r="T44" s="194" t="s">
        <v>1040</v>
      </c>
      <c r="U44" s="194"/>
      <c r="V44" s="194"/>
    </row>
  </sheetData>
  <autoFilter ref="A2:V44"/>
  <conditionalFormatting sqref="P3:P44">
    <cfRule type="cellIs" dxfId="23" priority="1" stopIfTrue="1" operator="equal">
      <formula>"Failed"</formula>
    </cfRule>
    <cfRule type="cellIs" dxfId="22" priority="2" stopIfTrue="1" operator="equal">
      <formula>"Blocked"</formula>
    </cfRule>
    <cfRule type="cellIs" dxfId="21" priority="3" stopIfTrue="1" operator="equal">
      <formula>"In progress"</formula>
    </cfRule>
  </conditionalFormatting>
  <dataValidations count="9">
    <dataValidation type="list" allowBlank="1" showInputMessage="1" showErrorMessage="1" sqref="H20:H27">
      <formula1>"Nirupana,Nishanth,Ritika,Tejas"</formula1>
    </dataValidation>
    <dataValidation type="list" allowBlank="1" showInputMessage="1" showErrorMessage="1" sqref="F29:F30 H28:H31">
      <formula1>"High, Medium, Low"</formula1>
    </dataValidation>
    <dataValidation type="list" allowBlank="1" showErrorMessage="1" errorTitle="Please Enter Valid Data." error="Please enter valid data for drop down list." promptTitle="Input BP Priority" sqref="G32 G10:G30">
      <formula1>"Yes, No"</formula1>
    </dataValidation>
    <dataValidation type="list" allowBlank="1" showErrorMessage="1" errorTitle="Please Enter Valid Data." error="Please enter valid data for drop down list." promptTitle="Input BP Priority" sqref="I32:I44 I3:I30">
      <formula1>"Draft, Review Ready, Approved, Deferred"</formula1>
    </dataValidation>
    <dataValidation type="list" allowBlank="1" showInputMessage="1" showErrorMessage="1" sqref="F9 F33:F44">
      <formula1>#REF!</formula1>
    </dataValidation>
    <dataValidation type="list" allowBlank="1" showInputMessage="1" showErrorMessage="1" sqref="F32 F22:F27 F10:F20">
      <formula1>"High,Medium,Low"</formula1>
    </dataValidation>
    <dataValidation allowBlank="1" showErrorMessage="1" errorTitle="Please Enter Valid Data." error="Please enter valid data for drop down list." promptTitle="Input BP Priority" sqref="G2 P2:Q2 I2"/>
    <dataValidation type="list" showErrorMessage="1" errorTitle="Please Enter Valid Data." error="Please enter valid data for drop down list." promptTitle="Input BP Priority" sqref="F3:F8">
      <formula1>"High,Low"</formula1>
    </dataValidation>
    <dataValidation type="list" allowBlank="1" showInputMessage="1" showErrorMessage="1" sqref="P3:P44">
      <formula1>"Passed, Failed, In Progress, Blocked, Deferred, NA"</formula1>
    </dataValidation>
  </dataValidations>
  <hyperlinks>
    <hyperlink ref="B13" r:id="rId1" display="http://intranet.opr.statefarm.org/rsdtraining/wfo/courses/qm/02_qm_supv_eval_search_and_playback_recorded_contacts/index.htm"/>
    <hyperlink ref="B10" r:id="rId2" display="http://intranet.opr.statefarm.org/rsdtraining/wfo/courses/qm/02_qm_supv_eval_search_and_playback_recorded_contacts/index.htm"/>
    <hyperlink ref="B11" r:id="rId3" display="http://intranet.opr.statefarm.org/rsdtraining/wfo/courses/qm/02_qm_supv_eval_search_and_playback_recorded_contacts/index.htm"/>
    <hyperlink ref="B12" r:id="rId4" display="http://intranet.opr.statefarm.org/rsdtraining/wfo/courses/qm/02_qm_supv_eval_search_and_playback_recorded_contacts/index.htm"/>
    <hyperlink ref="B16" r:id="rId5" display="http://intranet.opr.statefarm.org/rsdtraining/wfo/courses/qm/02_qm_supv_eval_search_and_playback_recorded_contacts/index.htm"/>
    <hyperlink ref="B15" r:id="rId6" display="http://intranet.opr.statefarm.org/rsdtraining/wfo/courses/qm/02_qm_supv_eval_search_and_playback_recorded_contacts/index.htm"/>
    <hyperlink ref="B14" r:id="rId7" display="http://intranet.opr.statefarm.org/rsdtraining/wfo/courses/qm/05_qm_working_with_reports/index.htm"/>
    <hyperlink ref="B20" r:id="rId8" display="http://intranet.opr.statefarm.org/rsdtraining/wfo/courses/qm/05_qm_working_with_reports/index.htm"/>
  </hyperlinks>
  <pageMargins left="0.7" right="0.7" top="0.75" bottom="0.75" header="0.3" footer="0.3"/>
  <pageSetup orientation="portrait" r:id="rId9"/>
  <legacyDrawing r:id="rId1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54"/>
  <sheetViews>
    <sheetView zoomScale="80" zoomScaleNormal="80" workbookViewId="0">
      <selection activeCell="A4" sqref="A4:A54"/>
    </sheetView>
  </sheetViews>
  <sheetFormatPr defaultRowHeight="12.75" x14ac:dyDescent="0.2"/>
  <cols>
    <col min="1" max="1" width="10.42578125" customWidth="1"/>
    <col min="2" max="2" width="19.42578125" customWidth="1"/>
    <col min="3" max="3" width="23" customWidth="1"/>
    <col min="4" max="4" width="23.7109375" customWidth="1"/>
    <col min="5" max="5" width="23.7109375" bestFit="1" customWidth="1"/>
    <col min="6" max="6" width="9.42578125" bestFit="1" customWidth="1"/>
    <col min="7" max="7" width="14" bestFit="1" customWidth="1"/>
    <col min="8" max="8" width="8.7109375" bestFit="1" customWidth="1"/>
    <col min="9" max="9" width="17.42578125" bestFit="1" customWidth="1"/>
    <col min="10" max="10" width="32.7109375" bestFit="1" customWidth="1"/>
    <col min="11" max="11" width="28.42578125" bestFit="1" customWidth="1"/>
    <col min="12" max="12" width="18.42578125" bestFit="1" customWidth="1"/>
    <col min="13" max="13" width="28.42578125" bestFit="1" customWidth="1"/>
    <col min="14" max="14" width="53.85546875" customWidth="1"/>
    <col min="15" max="15" width="17.28515625" bestFit="1" customWidth="1"/>
    <col min="16" max="16" width="16" bestFit="1" customWidth="1"/>
    <col min="17" max="17" width="11.42578125" bestFit="1" customWidth="1"/>
    <col min="18" max="18" width="15.5703125" bestFit="1" customWidth="1"/>
    <col min="19" max="19" width="15.85546875" bestFit="1" customWidth="1"/>
    <col min="20" max="20" width="21.42578125" bestFit="1" customWidth="1"/>
    <col min="21" max="21" width="16.5703125" bestFit="1" customWidth="1"/>
    <col min="22" max="22" width="11" bestFit="1" customWidth="1"/>
    <col min="23" max="23" width="13.140625" bestFit="1" customWidth="1"/>
  </cols>
  <sheetData>
    <row r="1" spans="1:23" s="164" customFormat="1" ht="15.75" x14ac:dyDescent="0.25">
      <c r="A1" s="40"/>
      <c r="B1" s="41"/>
      <c r="C1" s="42"/>
      <c r="D1" s="42"/>
      <c r="E1" s="42"/>
      <c r="F1" s="43"/>
      <c r="G1" s="43"/>
      <c r="H1" s="44"/>
      <c r="I1" s="45" t="s">
        <v>81</v>
      </c>
      <c r="J1" s="46"/>
      <c r="K1" s="46"/>
      <c r="L1" s="46"/>
      <c r="M1" s="46"/>
      <c r="N1" s="47"/>
      <c r="O1" s="48" t="s">
        <v>82</v>
      </c>
      <c r="P1" s="49"/>
      <c r="Q1" s="50"/>
      <c r="R1" s="49"/>
      <c r="S1" s="51"/>
      <c r="T1" s="52"/>
      <c r="U1" s="53"/>
      <c r="V1" s="159"/>
    </row>
    <row r="2" spans="1:23" s="128" customFormat="1" ht="45" customHeight="1" thickBot="1" x14ac:dyDescent="0.25">
      <c r="A2" s="266" t="s">
        <v>21</v>
      </c>
      <c r="B2" s="266" t="s">
        <v>84</v>
      </c>
      <c r="C2" s="266" t="s">
        <v>16</v>
      </c>
      <c r="D2" s="266" t="s">
        <v>78</v>
      </c>
      <c r="E2" s="238" t="s">
        <v>962</v>
      </c>
      <c r="F2" s="266" t="s">
        <v>14</v>
      </c>
      <c r="G2" s="268" t="s">
        <v>15</v>
      </c>
      <c r="H2" s="266" t="s">
        <v>8</v>
      </c>
      <c r="I2" s="266" t="s">
        <v>10</v>
      </c>
      <c r="J2" s="266" t="s">
        <v>3</v>
      </c>
      <c r="K2" s="266" t="s">
        <v>76</v>
      </c>
      <c r="L2" s="269" t="s">
        <v>77</v>
      </c>
      <c r="M2" s="266" t="s">
        <v>96</v>
      </c>
      <c r="N2" s="266" t="s">
        <v>83</v>
      </c>
      <c r="O2" s="55" t="s">
        <v>62</v>
      </c>
      <c r="P2" s="274" t="s">
        <v>61</v>
      </c>
      <c r="Q2" s="460" t="s">
        <v>20</v>
      </c>
      <c r="R2" s="274" t="s">
        <v>6</v>
      </c>
      <c r="S2" s="460" t="s">
        <v>7</v>
      </c>
      <c r="T2" s="266" t="s">
        <v>97</v>
      </c>
      <c r="U2" s="266" t="s">
        <v>9</v>
      </c>
      <c r="V2" s="266" t="s">
        <v>2</v>
      </c>
      <c r="W2" s="266" t="s">
        <v>114</v>
      </c>
    </row>
    <row r="3" spans="1:23" s="122" customFormat="1" ht="409.5" x14ac:dyDescent="0.2">
      <c r="A3" s="100" t="s">
        <v>122</v>
      </c>
      <c r="B3" s="198" t="s">
        <v>2516</v>
      </c>
      <c r="C3" s="278" t="s">
        <v>2517</v>
      </c>
      <c r="D3" s="194" t="s">
        <v>2518</v>
      </c>
      <c r="E3" s="194" t="s">
        <v>2519</v>
      </c>
      <c r="F3" s="144" t="s">
        <v>17</v>
      </c>
      <c r="G3" s="198" t="s">
        <v>203</v>
      </c>
      <c r="H3" s="129" t="s">
        <v>99</v>
      </c>
      <c r="I3" s="144" t="s">
        <v>1047</v>
      </c>
      <c r="J3" s="196" t="s">
        <v>2520</v>
      </c>
      <c r="K3" s="196" t="s">
        <v>2521</v>
      </c>
      <c r="L3" s="99"/>
      <c r="M3" s="196"/>
      <c r="N3" s="204" t="s">
        <v>3095</v>
      </c>
      <c r="O3" s="198" t="s">
        <v>2926</v>
      </c>
      <c r="P3" s="198"/>
      <c r="Q3" s="198"/>
      <c r="R3" s="198"/>
      <c r="S3" s="83"/>
      <c r="T3" s="240" t="s">
        <v>2108</v>
      </c>
      <c r="U3" s="461"/>
      <c r="V3" s="462"/>
      <c r="W3" s="199"/>
    </row>
    <row r="4" spans="1:23" s="122" customFormat="1" ht="409.5" x14ac:dyDescent="0.2">
      <c r="A4" s="100" t="s">
        <v>123</v>
      </c>
      <c r="B4" s="198" t="s">
        <v>2516</v>
      </c>
      <c r="C4" s="278" t="s">
        <v>2522</v>
      </c>
      <c r="D4" s="194" t="s">
        <v>2523</v>
      </c>
      <c r="E4" s="194" t="s">
        <v>2524</v>
      </c>
      <c r="F4" s="144" t="s">
        <v>17</v>
      </c>
      <c r="G4" s="198" t="s">
        <v>203</v>
      </c>
      <c r="H4" s="129" t="s">
        <v>99</v>
      </c>
      <c r="I4" s="144" t="s">
        <v>1047</v>
      </c>
      <c r="J4" s="196" t="s">
        <v>2520</v>
      </c>
      <c r="K4" s="196" t="s">
        <v>2525</v>
      </c>
      <c r="L4" s="99"/>
      <c r="M4" s="196"/>
      <c r="N4" s="204" t="s">
        <v>3097</v>
      </c>
      <c r="O4" s="198" t="s">
        <v>2926</v>
      </c>
      <c r="P4" s="198"/>
      <c r="Q4" s="198"/>
      <c r="R4" s="198"/>
      <c r="S4" s="83"/>
      <c r="T4" s="240" t="s">
        <v>2108</v>
      </c>
      <c r="U4" s="463"/>
      <c r="V4" s="464"/>
      <c r="W4" s="199"/>
    </row>
    <row r="5" spans="1:23" s="122" customFormat="1" ht="409.5" x14ac:dyDescent="0.2">
      <c r="A5" s="100" t="s">
        <v>124</v>
      </c>
      <c r="B5" s="198" t="s">
        <v>2516</v>
      </c>
      <c r="C5" s="278" t="s">
        <v>2526</v>
      </c>
      <c r="D5" s="194" t="s">
        <v>2518</v>
      </c>
      <c r="E5" s="194" t="s">
        <v>2527</v>
      </c>
      <c r="F5" s="144" t="s">
        <v>17</v>
      </c>
      <c r="G5" s="198" t="s">
        <v>203</v>
      </c>
      <c r="H5" s="129" t="s">
        <v>99</v>
      </c>
      <c r="I5" s="144" t="s">
        <v>1047</v>
      </c>
      <c r="J5" s="196" t="s">
        <v>2520</v>
      </c>
      <c r="K5" s="196" t="s">
        <v>3107</v>
      </c>
      <c r="L5" s="99"/>
      <c r="M5" s="196"/>
      <c r="N5" s="204" t="s">
        <v>3098</v>
      </c>
      <c r="O5" s="198" t="s">
        <v>2926</v>
      </c>
      <c r="P5" s="198"/>
      <c r="Q5" s="219"/>
      <c r="R5" s="198"/>
      <c r="S5" s="83"/>
      <c r="T5" s="240" t="s">
        <v>2108</v>
      </c>
      <c r="U5" s="463"/>
      <c r="V5" s="465"/>
      <c r="W5" s="500" t="s">
        <v>3099</v>
      </c>
    </row>
    <row r="6" spans="1:23" s="122" customFormat="1" ht="409.5" x14ac:dyDescent="0.2">
      <c r="A6" s="100" t="s">
        <v>125</v>
      </c>
      <c r="B6" s="198" t="s">
        <v>2516</v>
      </c>
      <c r="C6" s="196" t="s">
        <v>2680</v>
      </c>
      <c r="D6" s="194" t="s">
        <v>2518</v>
      </c>
      <c r="E6" s="194" t="s">
        <v>2527</v>
      </c>
      <c r="F6" s="144" t="s">
        <v>17</v>
      </c>
      <c r="G6" s="198" t="s">
        <v>203</v>
      </c>
      <c r="H6" s="129" t="s">
        <v>99</v>
      </c>
      <c r="I6" s="144" t="s">
        <v>1047</v>
      </c>
      <c r="J6" s="196" t="s">
        <v>2520</v>
      </c>
      <c r="K6" s="196" t="s">
        <v>2528</v>
      </c>
      <c r="L6" s="99"/>
      <c r="M6" s="196"/>
      <c r="N6" s="204" t="s">
        <v>3100</v>
      </c>
      <c r="O6" s="198" t="s">
        <v>2926</v>
      </c>
      <c r="P6" s="198"/>
      <c r="Q6" s="219"/>
      <c r="R6" s="198"/>
      <c r="S6" s="83"/>
      <c r="T6" s="240" t="s">
        <v>2108</v>
      </c>
      <c r="U6" s="463"/>
      <c r="V6" s="465"/>
      <c r="W6" s="199"/>
    </row>
    <row r="7" spans="1:23" s="122" customFormat="1" ht="409.5" x14ac:dyDescent="0.2">
      <c r="A7" s="100" t="s">
        <v>126</v>
      </c>
      <c r="B7" s="198" t="s">
        <v>2516</v>
      </c>
      <c r="C7" s="278" t="s">
        <v>2529</v>
      </c>
      <c r="D7" s="194" t="s">
        <v>2518</v>
      </c>
      <c r="E7" s="194" t="s">
        <v>2530</v>
      </c>
      <c r="F7" s="144" t="s">
        <v>17</v>
      </c>
      <c r="G7" s="198" t="s">
        <v>203</v>
      </c>
      <c r="H7" s="129" t="s">
        <v>99</v>
      </c>
      <c r="I7" s="144" t="s">
        <v>1047</v>
      </c>
      <c r="J7" s="196" t="s">
        <v>2520</v>
      </c>
      <c r="K7" s="196" t="s">
        <v>3108</v>
      </c>
      <c r="L7" s="99"/>
      <c r="M7" s="195"/>
      <c r="N7" s="204" t="s">
        <v>3104</v>
      </c>
      <c r="O7" s="198" t="s">
        <v>2926</v>
      </c>
      <c r="P7" s="198"/>
      <c r="Q7" s="219"/>
      <c r="R7" s="198"/>
      <c r="S7" s="83"/>
      <c r="T7" s="240" t="s">
        <v>2108</v>
      </c>
      <c r="U7" s="463"/>
      <c r="V7" s="465"/>
      <c r="W7" s="199"/>
    </row>
    <row r="8" spans="1:23" s="122" customFormat="1" ht="409.5" x14ac:dyDescent="0.2">
      <c r="A8" s="100" t="s">
        <v>127</v>
      </c>
      <c r="B8" s="198" t="s">
        <v>2516</v>
      </c>
      <c r="C8" s="278" t="s">
        <v>2531</v>
      </c>
      <c r="D8" s="194" t="s">
        <v>2518</v>
      </c>
      <c r="E8" s="194" t="s">
        <v>2524</v>
      </c>
      <c r="F8" s="144" t="s">
        <v>17</v>
      </c>
      <c r="G8" s="198" t="s">
        <v>203</v>
      </c>
      <c r="H8" s="129" t="s">
        <v>99</v>
      </c>
      <c r="I8" s="144" t="s">
        <v>1047</v>
      </c>
      <c r="J8" s="196" t="s">
        <v>2520</v>
      </c>
      <c r="K8" s="278" t="s">
        <v>2532</v>
      </c>
      <c r="L8" s="99"/>
      <c r="M8" s="195"/>
      <c r="N8" s="204" t="s">
        <v>3096</v>
      </c>
      <c r="O8" s="198" t="s">
        <v>2926</v>
      </c>
      <c r="P8" s="198"/>
      <c r="Q8" s="198"/>
      <c r="R8" s="198"/>
      <c r="S8" s="83"/>
      <c r="T8" s="240" t="s">
        <v>2108</v>
      </c>
      <c r="U8" s="463"/>
      <c r="V8" s="464"/>
      <c r="W8" s="199"/>
    </row>
    <row r="9" spans="1:23" s="122" customFormat="1" ht="229.5" x14ac:dyDescent="0.2">
      <c r="A9" s="100" t="s">
        <v>128</v>
      </c>
      <c r="B9" s="198" t="s">
        <v>2516</v>
      </c>
      <c r="C9" s="194" t="s">
        <v>2535</v>
      </c>
      <c r="D9" s="194" t="s">
        <v>2536</v>
      </c>
      <c r="E9" s="194" t="s">
        <v>3101</v>
      </c>
      <c r="F9" s="196" t="s">
        <v>17</v>
      </c>
      <c r="G9" s="198" t="s">
        <v>203</v>
      </c>
      <c r="H9" s="129" t="s">
        <v>99</v>
      </c>
      <c r="I9" s="198" t="s">
        <v>1047</v>
      </c>
      <c r="J9" s="196" t="s">
        <v>2538</v>
      </c>
      <c r="K9" s="196" t="s">
        <v>2539</v>
      </c>
      <c r="L9" s="277"/>
      <c r="M9" s="277"/>
      <c r="N9" s="204" t="s">
        <v>3102</v>
      </c>
      <c r="O9" s="198" t="s">
        <v>2926</v>
      </c>
      <c r="P9" s="198"/>
      <c r="Q9" s="198"/>
      <c r="R9" s="198"/>
      <c r="S9" s="83"/>
      <c r="T9" s="240" t="s">
        <v>2108</v>
      </c>
      <c r="U9" s="463"/>
      <c r="V9" s="465"/>
      <c r="W9" s="199"/>
    </row>
    <row r="10" spans="1:23" s="122" customFormat="1" ht="409.5" x14ac:dyDescent="0.2">
      <c r="A10" s="100" t="s">
        <v>129</v>
      </c>
      <c r="B10" s="196" t="s">
        <v>2106</v>
      </c>
      <c r="C10" s="194" t="s">
        <v>2541</v>
      </c>
      <c r="D10" s="194" t="s">
        <v>2542</v>
      </c>
      <c r="E10" s="194" t="s">
        <v>2537</v>
      </c>
      <c r="F10" s="196" t="s">
        <v>17</v>
      </c>
      <c r="G10" s="198" t="s">
        <v>203</v>
      </c>
      <c r="H10" s="316" t="s">
        <v>99</v>
      </c>
      <c r="I10" s="198" t="s">
        <v>1047</v>
      </c>
      <c r="J10" s="196" t="s">
        <v>2543</v>
      </c>
      <c r="K10" s="196" t="s">
        <v>2544</v>
      </c>
      <c r="L10" s="203"/>
      <c r="M10" s="203"/>
      <c r="N10" s="204" t="s">
        <v>3103</v>
      </c>
      <c r="O10" s="198" t="s">
        <v>2926</v>
      </c>
      <c r="P10" s="198"/>
      <c r="Q10" s="198"/>
      <c r="R10" s="198"/>
      <c r="S10" s="83"/>
      <c r="T10" s="198" t="s">
        <v>2545</v>
      </c>
      <c r="U10" s="463"/>
      <c r="V10" s="465"/>
      <c r="W10" s="199"/>
    </row>
    <row r="11" spans="1:23" s="122" customFormat="1" ht="178.5" x14ac:dyDescent="0.2">
      <c r="A11" s="100" t="s">
        <v>130</v>
      </c>
      <c r="B11" s="196" t="s">
        <v>2106</v>
      </c>
      <c r="C11" s="196" t="s">
        <v>2546</v>
      </c>
      <c r="D11" s="196" t="s">
        <v>2547</v>
      </c>
      <c r="E11" s="196" t="s">
        <v>2548</v>
      </c>
      <c r="F11" s="196" t="s">
        <v>17</v>
      </c>
      <c r="G11" s="198" t="s">
        <v>1046</v>
      </c>
      <c r="H11" s="129" t="s">
        <v>99</v>
      </c>
      <c r="I11" s="198" t="s">
        <v>1047</v>
      </c>
      <c r="J11" s="195" t="s">
        <v>2549</v>
      </c>
      <c r="K11" s="195" t="s">
        <v>2550</v>
      </c>
      <c r="L11" s="99"/>
      <c r="M11" s="196"/>
      <c r="N11" s="196" t="s">
        <v>2551</v>
      </c>
      <c r="O11" s="198" t="s">
        <v>2926</v>
      </c>
      <c r="P11" s="198"/>
      <c r="Q11" s="198"/>
      <c r="R11" s="198"/>
      <c r="S11" s="83"/>
      <c r="T11" s="83" t="s">
        <v>1038</v>
      </c>
      <c r="U11" s="153"/>
      <c r="V11" s="153"/>
      <c r="W11" s="199"/>
    </row>
    <row r="12" spans="1:23" s="122" customFormat="1" ht="153" x14ac:dyDescent="0.2">
      <c r="A12" s="100" t="s">
        <v>131</v>
      </c>
      <c r="B12" s="196" t="s">
        <v>2106</v>
      </c>
      <c r="C12" s="196" t="s">
        <v>2552</v>
      </c>
      <c r="D12" s="196" t="s">
        <v>2553</v>
      </c>
      <c r="E12" s="196" t="s">
        <v>2548</v>
      </c>
      <c r="F12" s="196" t="s">
        <v>17</v>
      </c>
      <c r="G12" s="198" t="s">
        <v>1046</v>
      </c>
      <c r="H12" s="129" t="s">
        <v>99</v>
      </c>
      <c r="I12" s="198" t="s">
        <v>1047</v>
      </c>
      <c r="J12" s="195" t="s">
        <v>2554</v>
      </c>
      <c r="K12" s="195" t="s">
        <v>2555</v>
      </c>
      <c r="L12" s="99"/>
      <c r="M12" s="196"/>
      <c r="N12" s="196" t="s">
        <v>2556</v>
      </c>
      <c r="O12" s="198" t="s">
        <v>2926</v>
      </c>
      <c r="P12" s="198"/>
      <c r="Q12" s="198"/>
      <c r="R12" s="198"/>
      <c r="S12" s="83"/>
      <c r="T12" s="83" t="s">
        <v>2545</v>
      </c>
      <c r="U12" s="153"/>
      <c r="V12" s="153"/>
      <c r="W12" s="199"/>
    </row>
    <row r="13" spans="1:23" s="122" customFormat="1" ht="114.75" x14ac:dyDescent="0.2">
      <c r="A13" s="100" t="s">
        <v>132</v>
      </c>
      <c r="B13" s="196" t="s">
        <v>2106</v>
      </c>
      <c r="C13" s="196" t="s">
        <v>2557</v>
      </c>
      <c r="D13" s="196" t="s">
        <v>2558</v>
      </c>
      <c r="E13" s="196" t="s">
        <v>2548</v>
      </c>
      <c r="F13" s="196" t="s">
        <v>17</v>
      </c>
      <c r="G13" s="198" t="s">
        <v>1046</v>
      </c>
      <c r="H13" s="129" t="s">
        <v>99</v>
      </c>
      <c r="I13" s="198" t="s">
        <v>1047</v>
      </c>
      <c r="J13" s="195" t="s">
        <v>2559</v>
      </c>
      <c r="K13" s="195" t="s">
        <v>2560</v>
      </c>
      <c r="L13" s="99"/>
      <c r="M13" s="196"/>
      <c r="N13" s="196" t="s">
        <v>2561</v>
      </c>
      <c r="O13" s="198" t="s">
        <v>2926</v>
      </c>
      <c r="P13" s="198"/>
      <c r="Q13" s="198"/>
      <c r="R13" s="198"/>
      <c r="S13" s="83"/>
      <c r="T13" s="83" t="s">
        <v>1110</v>
      </c>
      <c r="U13" s="153"/>
      <c r="V13" s="153"/>
      <c r="W13" s="199"/>
    </row>
    <row r="14" spans="1:23" s="122" customFormat="1" ht="191.25" x14ac:dyDescent="0.2">
      <c r="A14" s="100" t="s">
        <v>133</v>
      </c>
      <c r="B14" s="196" t="s">
        <v>2106</v>
      </c>
      <c r="C14" s="196" t="s">
        <v>218</v>
      </c>
      <c r="D14" s="196" t="s">
        <v>2562</v>
      </c>
      <c r="E14" s="196" t="s">
        <v>2548</v>
      </c>
      <c r="F14" s="196" t="s">
        <v>17</v>
      </c>
      <c r="G14" s="198" t="s">
        <v>1046</v>
      </c>
      <c r="H14" s="129" t="s">
        <v>99</v>
      </c>
      <c r="I14" s="198" t="s">
        <v>1047</v>
      </c>
      <c r="J14" s="195" t="s">
        <v>2563</v>
      </c>
      <c r="K14" s="195" t="s">
        <v>2564</v>
      </c>
      <c r="L14" s="99"/>
      <c r="M14" s="196"/>
      <c r="N14" s="196" t="s">
        <v>2565</v>
      </c>
      <c r="O14" s="198" t="s">
        <v>2926</v>
      </c>
      <c r="P14" s="198"/>
      <c r="Q14" s="198"/>
      <c r="R14" s="198"/>
      <c r="S14" s="83"/>
      <c r="T14" s="83" t="s">
        <v>1038</v>
      </c>
      <c r="U14" s="153"/>
      <c r="V14" s="153"/>
      <c r="W14" s="199"/>
    </row>
    <row r="15" spans="1:23" s="122" customFormat="1" ht="191.25" x14ac:dyDescent="0.2">
      <c r="A15" s="100" t="s">
        <v>134</v>
      </c>
      <c r="B15" s="196" t="s">
        <v>2106</v>
      </c>
      <c r="C15" s="196" t="s">
        <v>2566</v>
      </c>
      <c r="D15" s="196" t="s">
        <v>2567</v>
      </c>
      <c r="E15" s="196" t="s">
        <v>2568</v>
      </c>
      <c r="F15" s="196" t="s">
        <v>18</v>
      </c>
      <c r="G15" s="198" t="s">
        <v>1046</v>
      </c>
      <c r="H15" s="129" t="s">
        <v>99</v>
      </c>
      <c r="I15" s="198" t="s">
        <v>1047</v>
      </c>
      <c r="J15" s="195" t="s">
        <v>2569</v>
      </c>
      <c r="K15" s="195" t="s">
        <v>2570</v>
      </c>
      <c r="L15" s="99"/>
      <c r="M15" s="196"/>
      <c r="N15" s="195" t="s">
        <v>2571</v>
      </c>
      <c r="O15" s="198" t="s">
        <v>2926</v>
      </c>
      <c r="P15" s="198"/>
      <c r="Q15" s="198"/>
      <c r="R15" s="198"/>
      <c r="S15" s="83"/>
      <c r="T15" s="83" t="s">
        <v>1038</v>
      </c>
      <c r="U15" s="153"/>
      <c r="V15" s="153"/>
      <c r="W15" s="199"/>
    </row>
    <row r="16" spans="1:23" s="122" customFormat="1" ht="127.5" x14ac:dyDescent="0.2">
      <c r="A16" s="100" t="s">
        <v>135</v>
      </c>
      <c r="B16" s="196" t="s">
        <v>2106</v>
      </c>
      <c r="C16" s="198" t="s">
        <v>2572</v>
      </c>
      <c r="D16" s="196" t="s">
        <v>2573</v>
      </c>
      <c r="E16" s="196" t="s">
        <v>2574</v>
      </c>
      <c r="F16" s="195" t="s">
        <v>18</v>
      </c>
      <c r="G16" s="198" t="s">
        <v>1046</v>
      </c>
      <c r="H16" s="129" t="s">
        <v>99</v>
      </c>
      <c r="I16" s="198" t="s">
        <v>1047</v>
      </c>
      <c r="J16" s="195" t="s">
        <v>2123</v>
      </c>
      <c r="K16" s="195" t="s">
        <v>2575</v>
      </c>
      <c r="L16" s="99"/>
      <c r="M16" s="195"/>
      <c r="N16" s="195" t="s">
        <v>2576</v>
      </c>
      <c r="O16" s="198" t="s">
        <v>2926</v>
      </c>
      <c r="P16" s="198"/>
      <c r="Q16" s="198"/>
      <c r="R16" s="198"/>
      <c r="S16" s="83"/>
      <c r="T16" s="83" t="s">
        <v>1040</v>
      </c>
      <c r="U16" s="153"/>
      <c r="V16" s="153"/>
      <c r="W16" s="199"/>
    </row>
    <row r="17" spans="1:23" s="122" customFormat="1" ht="204" x14ac:dyDescent="0.2">
      <c r="A17" s="100" t="s">
        <v>136</v>
      </c>
      <c r="B17" s="196" t="s">
        <v>2106</v>
      </c>
      <c r="C17" s="198" t="s">
        <v>228</v>
      </c>
      <c r="D17" s="194" t="s">
        <v>229</v>
      </c>
      <c r="E17" s="194" t="s">
        <v>1050</v>
      </c>
      <c r="F17" s="196" t="s">
        <v>18</v>
      </c>
      <c r="G17" s="198" t="s">
        <v>1046</v>
      </c>
      <c r="H17" s="129" t="s">
        <v>99</v>
      </c>
      <c r="I17" s="198" t="s">
        <v>1047</v>
      </c>
      <c r="J17" s="195" t="s">
        <v>2124</v>
      </c>
      <c r="K17" s="195" t="s">
        <v>1887</v>
      </c>
      <c r="L17" s="99"/>
      <c r="M17" s="196"/>
      <c r="N17" s="195" t="s">
        <v>1888</v>
      </c>
      <c r="O17" s="198" t="s">
        <v>2926</v>
      </c>
      <c r="P17" s="198"/>
      <c r="Q17" s="219"/>
      <c r="R17" s="198"/>
      <c r="S17" s="83"/>
      <c r="T17" s="83" t="s">
        <v>1041</v>
      </c>
      <c r="U17" s="153"/>
      <c r="V17" s="153"/>
      <c r="W17" s="199"/>
    </row>
    <row r="18" spans="1:23" s="122" customFormat="1" ht="280.5" x14ac:dyDescent="0.2">
      <c r="A18" s="100" t="s">
        <v>137</v>
      </c>
      <c r="B18" s="196" t="s">
        <v>2106</v>
      </c>
      <c r="C18" s="198" t="s">
        <v>2577</v>
      </c>
      <c r="D18" s="194" t="s">
        <v>2578</v>
      </c>
      <c r="E18" s="194" t="s">
        <v>2548</v>
      </c>
      <c r="F18" s="195" t="s">
        <v>19</v>
      </c>
      <c r="G18" s="198" t="s">
        <v>203</v>
      </c>
      <c r="H18" s="129" t="s">
        <v>99</v>
      </c>
      <c r="I18" s="198" t="s">
        <v>1047</v>
      </c>
      <c r="J18" s="195" t="s">
        <v>2579</v>
      </c>
      <c r="K18" s="196" t="s">
        <v>2580</v>
      </c>
      <c r="L18" s="99"/>
      <c r="M18" s="195"/>
      <c r="N18" s="195" t="s">
        <v>2581</v>
      </c>
      <c r="O18" s="198" t="s">
        <v>2926</v>
      </c>
      <c r="P18" s="198"/>
      <c r="Q18" s="198"/>
      <c r="R18" s="198"/>
      <c r="S18" s="83"/>
      <c r="T18" s="83" t="s">
        <v>1042</v>
      </c>
      <c r="U18" s="153"/>
      <c r="V18" s="153"/>
      <c r="W18" s="199"/>
    </row>
    <row r="19" spans="1:23" s="122" customFormat="1" ht="204" x14ac:dyDescent="0.2">
      <c r="A19" s="100" t="s">
        <v>138</v>
      </c>
      <c r="B19" s="196" t="s">
        <v>2106</v>
      </c>
      <c r="C19" s="198" t="s">
        <v>272</v>
      </c>
      <c r="D19" s="195" t="s">
        <v>273</v>
      </c>
      <c r="E19" s="195" t="s">
        <v>1003</v>
      </c>
      <c r="F19" s="196" t="s">
        <v>17</v>
      </c>
      <c r="G19" s="198" t="s">
        <v>1046</v>
      </c>
      <c r="H19" s="129" t="s">
        <v>99</v>
      </c>
      <c r="I19" s="198" t="s">
        <v>1047</v>
      </c>
      <c r="J19" s="196" t="s">
        <v>274</v>
      </c>
      <c r="K19" s="196" t="s">
        <v>1917</v>
      </c>
      <c r="L19" s="203"/>
      <c r="M19" s="196"/>
      <c r="N19" s="196" t="s">
        <v>1918</v>
      </c>
      <c r="O19" s="198"/>
      <c r="P19" s="198"/>
      <c r="Q19" s="198"/>
      <c r="R19" s="198"/>
      <c r="S19" s="83"/>
      <c r="T19" s="203" t="s">
        <v>1038</v>
      </c>
      <c r="U19" s="153"/>
      <c r="V19" s="153"/>
      <c r="W19" s="199"/>
    </row>
    <row r="20" spans="1:23" s="122" customFormat="1" ht="204" x14ac:dyDescent="0.2">
      <c r="A20" s="100" t="s">
        <v>139</v>
      </c>
      <c r="B20" s="196" t="s">
        <v>2106</v>
      </c>
      <c r="C20" s="198" t="s">
        <v>275</v>
      </c>
      <c r="D20" s="194" t="s">
        <v>276</v>
      </c>
      <c r="E20" s="194" t="s">
        <v>1003</v>
      </c>
      <c r="F20" s="196" t="s">
        <v>17</v>
      </c>
      <c r="G20" s="198" t="s">
        <v>1046</v>
      </c>
      <c r="H20" s="129" t="s">
        <v>99</v>
      </c>
      <c r="I20" s="198" t="s">
        <v>1047</v>
      </c>
      <c r="J20" s="196" t="s">
        <v>277</v>
      </c>
      <c r="K20" s="196" t="s">
        <v>1919</v>
      </c>
      <c r="L20" s="203"/>
      <c r="M20" s="196"/>
      <c r="N20" s="196" t="s">
        <v>1920</v>
      </c>
      <c r="O20" s="198"/>
      <c r="P20" s="198"/>
      <c r="Q20" s="198"/>
      <c r="R20" s="198"/>
      <c r="S20" s="83"/>
      <c r="T20" s="203" t="s">
        <v>1038</v>
      </c>
      <c r="U20" s="153"/>
      <c r="V20" s="153"/>
      <c r="W20" s="199"/>
    </row>
    <row r="21" spans="1:23" s="122" customFormat="1" ht="76.5" x14ac:dyDescent="0.2">
      <c r="A21" s="100" t="s">
        <v>140</v>
      </c>
      <c r="B21" s="196" t="s">
        <v>2106</v>
      </c>
      <c r="C21" s="196" t="s">
        <v>2582</v>
      </c>
      <c r="D21" s="194" t="s">
        <v>2583</v>
      </c>
      <c r="E21" s="194" t="s">
        <v>2584</v>
      </c>
      <c r="F21" s="196" t="s">
        <v>19</v>
      </c>
      <c r="G21" s="198" t="s">
        <v>203</v>
      </c>
      <c r="H21" s="129" t="s">
        <v>99</v>
      </c>
      <c r="I21" s="198" t="s">
        <v>1047</v>
      </c>
      <c r="J21" s="196" t="s">
        <v>2585</v>
      </c>
      <c r="K21" s="196" t="s">
        <v>2586</v>
      </c>
      <c r="L21" s="203"/>
      <c r="M21" s="196"/>
      <c r="N21" s="196" t="s">
        <v>2587</v>
      </c>
      <c r="O21" s="198"/>
      <c r="P21" s="198"/>
      <c r="Q21" s="219"/>
      <c r="R21" s="198"/>
      <c r="S21" s="83"/>
      <c r="T21" s="203" t="s">
        <v>1041</v>
      </c>
      <c r="U21" s="463"/>
      <c r="V21" s="464"/>
      <c r="W21" s="199"/>
    </row>
    <row r="22" spans="1:23" s="122" customFormat="1" ht="267.75" x14ac:dyDescent="0.2">
      <c r="A22" s="100" t="s">
        <v>141</v>
      </c>
      <c r="B22" s="196" t="s">
        <v>2106</v>
      </c>
      <c r="C22" s="196" t="s">
        <v>2588</v>
      </c>
      <c r="D22" s="194" t="s">
        <v>2589</v>
      </c>
      <c r="E22" s="194" t="s">
        <v>2590</v>
      </c>
      <c r="F22" s="196" t="s">
        <v>17</v>
      </c>
      <c r="G22" s="198" t="s">
        <v>203</v>
      </c>
      <c r="H22" s="129" t="s">
        <v>99</v>
      </c>
      <c r="I22" s="198" t="s">
        <v>1047</v>
      </c>
      <c r="J22" s="194" t="s">
        <v>95</v>
      </c>
      <c r="K22" s="196" t="s">
        <v>2591</v>
      </c>
      <c r="L22" s="203"/>
      <c r="M22" s="103" t="s">
        <v>2592</v>
      </c>
      <c r="N22" s="196" t="s">
        <v>2593</v>
      </c>
      <c r="O22" s="198"/>
      <c r="P22" s="198"/>
      <c r="Q22" s="198"/>
      <c r="R22" s="198"/>
      <c r="S22" s="83"/>
      <c r="T22" s="203" t="s">
        <v>1041</v>
      </c>
      <c r="U22" s="153"/>
      <c r="V22" s="153"/>
      <c r="W22" s="199"/>
    </row>
    <row r="23" spans="1:23" s="122" customFormat="1" ht="140.25" x14ac:dyDescent="0.2">
      <c r="A23" s="100" t="s">
        <v>142</v>
      </c>
      <c r="B23" s="196" t="s">
        <v>2106</v>
      </c>
      <c r="C23" s="196" t="s">
        <v>2594</v>
      </c>
      <c r="D23" s="196" t="s">
        <v>2595</v>
      </c>
      <c r="E23" s="196" t="s">
        <v>2596</v>
      </c>
      <c r="F23" s="195" t="s">
        <v>17</v>
      </c>
      <c r="G23" s="198" t="s">
        <v>1046</v>
      </c>
      <c r="H23" s="316" t="s">
        <v>99</v>
      </c>
      <c r="I23" s="198" t="s">
        <v>1047</v>
      </c>
      <c r="J23" s="195" t="s">
        <v>2597</v>
      </c>
      <c r="K23" s="196" t="s">
        <v>2598</v>
      </c>
      <c r="L23" s="203"/>
      <c r="M23" s="156"/>
      <c r="N23" s="196" t="s">
        <v>2556</v>
      </c>
      <c r="O23" s="198" t="s">
        <v>2926</v>
      </c>
      <c r="P23" s="198"/>
      <c r="Q23" s="198"/>
      <c r="R23" s="198"/>
      <c r="S23" s="83"/>
      <c r="T23" s="203" t="s">
        <v>1040</v>
      </c>
      <c r="U23" s="153"/>
      <c r="V23" s="153"/>
      <c r="W23" s="199"/>
    </row>
    <row r="24" spans="1:23" s="122" customFormat="1" ht="127.5" x14ac:dyDescent="0.2">
      <c r="A24" s="100" t="s">
        <v>143</v>
      </c>
      <c r="B24" s="196" t="s">
        <v>2106</v>
      </c>
      <c r="C24" s="196" t="s">
        <v>2594</v>
      </c>
      <c r="D24" s="82" t="s">
        <v>2599</v>
      </c>
      <c r="E24" s="196" t="s">
        <v>2596</v>
      </c>
      <c r="F24" s="196" t="s">
        <v>19</v>
      </c>
      <c r="G24" s="198" t="s">
        <v>1046</v>
      </c>
      <c r="H24" s="316" t="s">
        <v>99</v>
      </c>
      <c r="I24" s="198" t="s">
        <v>1047</v>
      </c>
      <c r="J24" s="195" t="s">
        <v>2600</v>
      </c>
      <c r="K24" s="196" t="s">
        <v>2601</v>
      </c>
      <c r="L24" s="203"/>
      <c r="M24" s="195"/>
      <c r="N24" s="196" t="s">
        <v>2556</v>
      </c>
      <c r="O24" s="198" t="s">
        <v>2926</v>
      </c>
      <c r="P24" s="198"/>
      <c r="Q24" s="198"/>
      <c r="R24" s="198"/>
      <c r="S24" s="83"/>
      <c r="T24" s="203" t="s">
        <v>1040</v>
      </c>
      <c r="U24" s="153"/>
      <c r="V24" s="153"/>
      <c r="W24" s="199"/>
    </row>
    <row r="25" spans="1:23" s="122" customFormat="1" ht="140.25" x14ac:dyDescent="0.2">
      <c r="A25" s="100" t="s">
        <v>144</v>
      </c>
      <c r="B25" s="196" t="s">
        <v>2106</v>
      </c>
      <c r="C25" s="196" t="s">
        <v>2594</v>
      </c>
      <c r="D25" s="82" t="s">
        <v>2602</v>
      </c>
      <c r="E25" s="196" t="s">
        <v>2596</v>
      </c>
      <c r="F25" s="195" t="s">
        <v>17</v>
      </c>
      <c r="G25" s="198" t="s">
        <v>203</v>
      </c>
      <c r="H25" s="316" t="s">
        <v>99</v>
      </c>
      <c r="I25" s="198" t="s">
        <v>1047</v>
      </c>
      <c r="J25" s="195" t="s">
        <v>2600</v>
      </c>
      <c r="K25" s="196" t="s">
        <v>2598</v>
      </c>
      <c r="L25" s="203"/>
      <c r="M25" s="156"/>
      <c r="N25" s="196" t="s">
        <v>2603</v>
      </c>
      <c r="O25" s="198" t="s">
        <v>2926</v>
      </c>
      <c r="P25" s="198"/>
      <c r="Q25" s="198"/>
      <c r="R25" s="198"/>
      <c r="S25" s="83"/>
      <c r="T25" s="203" t="s">
        <v>1040</v>
      </c>
      <c r="U25" s="153"/>
      <c r="V25" s="153"/>
      <c r="W25" s="199"/>
    </row>
    <row r="26" spans="1:23" s="122" customFormat="1" ht="409.5" x14ac:dyDescent="0.2">
      <c r="A26" s="100" t="s">
        <v>145</v>
      </c>
      <c r="B26" s="196" t="s">
        <v>2106</v>
      </c>
      <c r="C26" s="196" t="s">
        <v>2604</v>
      </c>
      <c r="D26" s="196" t="s">
        <v>2605</v>
      </c>
      <c r="E26" s="196" t="s">
        <v>2606</v>
      </c>
      <c r="F26" s="196" t="s">
        <v>19</v>
      </c>
      <c r="G26" s="198" t="s">
        <v>1046</v>
      </c>
      <c r="H26" s="316" t="s">
        <v>99</v>
      </c>
      <c r="I26" s="198" t="s">
        <v>1047</v>
      </c>
      <c r="J26" s="196" t="s">
        <v>2543</v>
      </c>
      <c r="K26" s="196" t="s">
        <v>2607</v>
      </c>
      <c r="L26" s="203"/>
      <c r="M26" s="196"/>
      <c r="N26" s="204" t="s">
        <v>3097</v>
      </c>
      <c r="O26" s="198" t="s">
        <v>2926</v>
      </c>
      <c r="P26" s="198"/>
      <c r="Q26" s="198"/>
      <c r="R26" s="198"/>
      <c r="S26" s="83"/>
      <c r="T26" s="203" t="s">
        <v>1038</v>
      </c>
      <c r="U26" s="153"/>
      <c r="V26" s="153"/>
      <c r="W26" s="199"/>
    </row>
    <row r="27" spans="1:23" s="122" customFormat="1" ht="409.5" x14ac:dyDescent="0.2">
      <c r="A27" s="100" t="s">
        <v>146</v>
      </c>
      <c r="B27" s="196" t="s">
        <v>2106</v>
      </c>
      <c r="C27" s="196" t="s">
        <v>2604</v>
      </c>
      <c r="D27" s="196" t="s">
        <v>2608</v>
      </c>
      <c r="E27" s="196" t="s">
        <v>2609</v>
      </c>
      <c r="F27" s="196" t="s">
        <v>19</v>
      </c>
      <c r="G27" s="198" t="s">
        <v>1046</v>
      </c>
      <c r="H27" s="316" t="s">
        <v>99</v>
      </c>
      <c r="I27" s="198" t="s">
        <v>1047</v>
      </c>
      <c r="J27" s="196" t="s">
        <v>2543</v>
      </c>
      <c r="K27" s="196" t="s">
        <v>2610</v>
      </c>
      <c r="L27" s="203"/>
      <c r="M27" s="153"/>
      <c r="N27" s="204" t="s">
        <v>3097</v>
      </c>
      <c r="O27" s="198" t="s">
        <v>2926</v>
      </c>
      <c r="P27" s="198"/>
      <c r="Q27" s="198"/>
      <c r="R27" s="198"/>
      <c r="S27" s="83"/>
      <c r="T27" s="203" t="s">
        <v>1038</v>
      </c>
      <c r="U27" s="153"/>
      <c r="V27" s="153"/>
      <c r="W27" s="199"/>
    </row>
    <row r="28" spans="1:23" s="122" customFormat="1" ht="409.5" x14ac:dyDescent="0.2">
      <c r="A28" s="100" t="s">
        <v>2335</v>
      </c>
      <c r="B28" s="196" t="s">
        <v>2106</v>
      </c>
      <c r="C28" s="196" t="s">
        <v>2611</v>
      </c>
      <c r="D28" s="196" t="s">
        <v>3105</v>
      </c>
      <c r="E28" s="196" t="s">
        <v>2609</v>
      </c>
      <c r="F28" s="196" t="s">
        <v>17</v>
      </c>
      <c r="G28" s="198" t="s">
        <v>1046</v>
      </c>
      <c r="H28" s="316" t="s">
        <v>99</v>
      </c>
      <c r="I28" s="198" t="s">
        <v>1047</v>
      </c>
      <c r="J28" s="196" t="s">
        <v>2543</v>
      </c>
      <c r="K28" s="196" t="s">
        <v>2612</v>
      </c>
      <c r="L28" s="203"/>
      <c r="M28" s="196"/>
      <c r="N28" s="204" t="s">
        <v>3097</v>
      </c>
      <c r="O28" s="198" t="s">
        <v>2926</v>
      </c>
      <c r="P28" s="198"/>
      <c r="Q28" s="198"/>
      <c r="R28" s="198"/>
      <c r="S28" s="83"/>
      <c r="T28" s="203" t="s">
        <v>1038</v>
      </c>
      <c r="U28" s="153"/>
      <c r="V28" s="153"/>
      <c r="W28" s="199"/>
    </row>
    <row r="29" spans="1:23" s="122" customFormat="1" ht="127.5" x14ac:dyDescent="0.2">
      <c r="A29" s="100" t="s">
        <v>147</v>
      </c>
      <c r="B29" s="196" t="s">
        <v>2106</v>
      </c>
      <c r="C29" s="82" t="s">
        <v>2615</v>
      </c>
      <c r="D29" s="196" t="s">
        <v>2616</v>
      </c>
      <c r="E29" s="196" t="s">
        <v>2606</v>
      </c>
      <c r="F29" s="196" t="s">
        <v>17</v>
      </c>
      <c r="G29" s="198" t="s">
        <v>203</v>
      </c>
      <c r="H29" s="316" t="s">
        <v>99</v>
      </c>
      <c r="I29" s="198" t="s">
        <v>1047</v>
      </c>
      <c r="J29" s="196" t="s">
        <v>2543</v>
      </c>
      <c r="K29" s="196" t="s">
        <v>2617</v>
      </c>
      <c r="L29" s="203"/>
      <c r="M29" s="203"/>
      <c r="N29" s="196" t="s">
        <v>2618</v>
      </c>
      <c r="O29" s="198" t="s">
        <v>2926</v>
      </c>
      <c r="P29" s="198"/>
      <c r="Q29" s="198"/>
      <c r="R29" s="198"/>
      <c r="S29" s="83"/>
      <c r="T29" s="203" t="s">
        <v>1038</v>
      </c>
      <c r="U29" s="153"/>
      <c r="V29" s="153"/>
      <c r="W29" s="199"/>
    </row>
    <row r="30" spans="1:23" s="122" customFormat="1" ht="102" x14ac:dyDescent="0.2">
      <c r="A30" s="100" t="s">
        <v>148</v>
      </c>
      <c r="B30" s="196" t="s">
        <v>2106</v>
      </c>
      <c r="C30" s="194" t="s">
        <v>2619</v>
      </c>
      <c r="D30" s="194" t="s">
        <v>2619</v>
      </c>
      <c r="E30" s="194" t="s">
        <v>2606</v>
      </c>
      <c r="F30" s="198" t="s">
        <v>17</v>
      </c>
      <c r="G30" s="198" t="s">
        <v>1046</v>
      </c>
      <c r="H30" s="316" t="s">
        <v>99</v>
      </c>
      <c r="I30" s="198" t="s">
        <v>1047</v>
      </c>
      <c r="J30" s="153"/>
      <c r="K30" s="196" t="s">
        <v>2620</v>
      </c>
      <c r="L30" s="203"/>
      <c r="M30" s="203"/>
      <c r="N30" s="196" t="s">
        <v>2621</v>
      </c>
      <c r="O30" s="198" t="s">
        <v>2926</v>
      </c>
      <c r="P30" s="198"/>
      <c r="Q30" s="198"/>
      <c r="R30" s="198"/>
      <c r="S30" s="83"/>
      <c r="T30" s="203" t="s">
        <v>1038</v>
      </c>
      <c r="U30" s="153"/>
      <c r="V30" s="153"/>
      <c r="W30" s="199"/>
    </row>
    <row r="31" spans="1:23" s="122" customFormat="1" ht="409.5" x14ac:dyDescent="0.2">
      <c r="A31" s="100" t="s">
        <v>149</v>
      </c>
      <c r="B31" s="196" t="s">
        <v>2106</v>
      </c>
      <c r="C31" s="198" t="s">
        <v>2623</v>
      </c>
      <c r="D31" s="198" t="s">
        <v>2624</v>
      </c>
      <c r="E31" s="194" t="s">
        <v>2584</v>
      </c>
      <c r="F31" s="198" t="s">
        <v>17</v>
      </c>
      <c r="G31" s="198" t="s">
        <v>1046</v>
      </c>
      <c r="H31" s="316" t="s">
        <v>99</v>
      </c>
      <c r="I31" s="198" t="s">
        <v>1047</v>
      </c>
      <c r="J31" s="203" t="s">
        <v>2622</v>
      </c>
      <c r="K31" s="198" t="s">
        <v>2625</v>
      </c>
      <c r="L31" s="203"/>
      <c r="M31" s="203"/>
      <c r="N31" s="204" t="s">
        <v>3117</v>
      </c>
      <c r="O31" s="198"/>
      <c r="P31" s="198"/>
      <c r="Q31" s="219"/>
      <c r="R31" s="198"/>
      <c r="S31" s="83"/>
      <c r="T31" s="203" t="s">
        <v>1041</v>
      </c>
      <c r="U31" s="463"/>
      <c r="V31" s="464"/>
      <c r="W31" s="199"/>
    </row>
    <row r="32" spans="1:23" s="122" customFormat="1" ht="409.5" x14ac:dyDescent="0.2">
      <c r="A32" s="100" t="s">
        <v>150</v>
      </c>
      <c r="B32" s="196" t="s">
        <v>2106</v>
      </c>
      <c r="C32" s="198" t="s">
        <v>2627</v>
      </c>
      <c r="D32" s="198" t="s">
        <v>2628</v>
      </c>
      <c r="E32" s="194" t="s">
        <v>2584</v>
      </c>
      <c r="F32" s="198" t="s">
        <v>18</v>
      </c>
      <c r="G32" s="198" t="s">
        <v>1046</v>
      </c>
      <c r="H32" s="316" t="s">
        <v>99</v>
      </c>
      <c r="I32" s="198" t="s">
        <v>1047</v>
      </c>
      <c r="J32" s="203" t="s">
        <v>2622</v>
      </c>
      <c r="K32" s="198" t="s">
        <v>2629</v>
      </c>
      <c r="L32" s="203"/>
      <c r="M32" s="203"/>
      <c r="N32" s="204" t="s">
        <v>3117</v>
      </c>
      <c r="O32" s="198"/>
      <c r="P32" s="198"/>
      <c r="Q32" s="219"/>
      <c r="R32" s="198"/>
      <c r="S32" s="83"/>
      <c r="T32" s="203" t="s">
        <v>1041</v>
      </c>
      <c r="U32" s="153"/>
      <c r="V32" s="129"/>
      <c r="W32" s="199"/>
    </row>
    <row r="33" spans="1:23" s="122" customFormat="1" ht="409.5" x14ac:dyDescent="0.2">
      <c r="A33" s="100" t="s">
        <v>151</v>
      </c>
      <c r="B33" s="196" t="s">
        <v>2106</v>
      </c>
      <c r="C33" s="198" t="s">
        <v>2631</v>
      </c>
      <c r="D33" s="198" t="s">
        <v>2632</v>
      </c>
      <c r="E33" s="194" t="s">
        <v>2584</v>
      </c>
      <c r="F33" s="198" t="s">
        <v>18</v>
      </c>
      <c r="G33" s="198" t="s">
        <v>203</v>
      </c>
      <c r="H33" s="316" t="s">
        <v>99</v>
      </c>
      <c r="I33" s="198" t="s">
        <v>1047</v>
      </c>
      <c r="J33" s="203" t="s">
        <v>2622</v>
      </c>
      <c r="K33" s="198" t="s">
        <v>2633</v>
      </c>
      <c r="L33" s="203"/>
      <c r="M33" s="203"/>
      <c r="N33" s="204" t="s">
        <v>3117</v>
      </c>
      <c r="O33" s="198"/>
      <c r="P33" s="198"/>
      <c r="Q33" s="219"/>
      <c r="R33" s="198"/>
      <c r="S33" s="83"/>
      <c r="T33" s="203" t="s">
        <v>1041</v>
      </c>
      <c r="U33" s="153"/>
      <c r="V33" s="129"/>
      <c r="W33" s="199"/>
    </row>
    <row r="34" spans="1:23" s="122" customFormat="1" ht="165.75" x14ac:dyDescent="0.2">
      <c r="A34" s="100" t="s">
        <v>152</v>
      </c>
      <c r="B34" s="196" t="s">
        <v>2106</v>
      </c>
      <c r="C34" s="198" t="s">
        <v>2631</v>
      </c>
      <c r="D34" s="198" t="s">
        <v>2634</v>
      </c>
      <c r="E34" s="194" t="s">
        <v>2584</v>
      </c>
      <c r="F34" s="198" t="s">
        <v>18</v>
      </c>
      <c r="G34" s="198" t="s">
        <v>203</v>
      </c>
      <c r="H34" s="316" t="s">
        <v>99</v>
      </c>
      <c r="I34" s="198" t="s">
        <v>1047</v>
      </c>
      <c r="J34" s="203" t="s">
        <v>2622</v>
      </c>
      <c r="K34" s="198" t="s">
        <v>2635</v>
      </c>
      <c r="L34" s="203"/>
      <c r="M34" s="203"/>
      <c r="N34" s="198" t="s">
        <v>2630</v>
      </c>
      <c r="O34" s="198"/>
      <c r="P34" s="198"/>
      <c r="Q34" s="219"/>
      <c r="R34" s="198"/>
      <c r="S34" s="83"/>
      <c r="T34" s="203" t="s">
        <v>1041</v>
      </c>
      <c r="U34" s="153"/>
      <c r="V34" s="129"/>
      <c r="W34" s="199"/>
    </row>
    <row r="35" spans="1:23" s="122" customFormat="1" ht="102" x14ac:dyDescent="0.2">
      <c r="A35" s="100" t="s">
        <v>153</v>
      </c>
      <c r="B35" s="196" t="s">
        <v>2106</v>
      </c>
      <c r="C35" s="198" t="s">
        <v>2636</v>
      </c>
      <c r="D35" s="198" t="s">
        <v>2632</v>
      </c>
      <c r="E35" s="194" t="s">
        <v>2584</v>
      </c>
      <c r="F35" s="198" t="s">
        <v>18</v>
      </c>
      <c r="G35" s="198" t="s">
        <v>203</v>
      </c>
      <c r="H35" s="316" t="s">
        <v>99</v>
      </c>
      <c r="I35" s="198" t="s">
        <v>1047</v>
      </c>
      <c r="J35" s="203" t="s">
        <v>2622</v>
      </c>
      <c r="K35" s="198" t="s">
        <v>2637</v>
      </c>
      <c r="L35" s="203"/>
      <c r="M35" s="203"/>
      <c r="N35" s="198" t="s">
        <v>2626</v>
      </c>
      <c r="O35" s="198"/>
      <c r="P35" s="198"/>
      <c r="Q35" s="219"/>
      <c r="R35" s="198"/>
      <c r="S35" s="83"/>
      <c r="T35" s="203" t="s">
        <v>1041</v>
      </c>
      <c r="U35" s="153"/>
      <c r="V35" s="129"/>
      <c r="W35" s="199"/>
    </row>
    <row r="36" spans="1:23" s="122" customFormat="1" ht="127.5" x14ac:dyDescent="0.2">
      <c r="A36" s="100" t="s">
        <v>154</v>
      </c>
      <c r="B36" s="196" t="s">
        <v>2106</v>
      </c>
      <c r="C36" s="198" t="s">
        <v>2636</v>
      </c>
      <c r="D36" s="198" t="s">
        <v>2634</v>
      </c>
      <c r="E36" s="194" t="s">
        <v>2584</v>
      </c>
      <c r="F36" s="198" t="s">
        <v>18</v>
      </c>
      <c r="G36" s="198" t="s">
        <v>203</v>
      </c>
      <c r="H36" s="316" t="s">
        <v>99</v>
      </c>
      <c r="I36" s="198" t="s">
        <v>1047</v>
      </c>
      <c r="J36" s="203" t="s">
        <v>2622</v>
      </c>
      <c r="K36" s="198" t="s">
        <v>2638</v>
      </c>
      <c r="L36" s="203"/>
      <c r="M36" s="203"/>
      <c r="N36" s="198" t="s">
        <v>2630</v>
      </c>
      <c r="O36" s="198"/>
      <c r="P36" s="198"/>
      <c r="Q36" s="219"/>
      <c r="R36" s="198"/>
      <c r="S36" s="83"/>
      <c r="T36" s="203" t="s">
        <v>1041</v>
      </c>
      <c r="U36" s="463"/>
      <c r="V36" s="464"/>
      <c r="W36" s="199"/>
    </row>
    <row r="37" spans="1:23" s="122" customFormat="1" ht="114.75" x14ac:dyDescent="0.2">
      <c r="A37" s="100" t="s">
        <v>155</v>
      </c>
      <c r="B37" s="196" t="s">
        <v>2106</v>
      </c>
      <c r="C37" s="198" t="s">
        <v>2639</v>
      </c>
      <c r="D37" s="198" t="s">
        <v>2640</v>
      </c>
      <c r="E37" s="194" t="s">
        <v>2584</v>
      </c>
      <c r="F37" s="198" t="s">
        <v>18</v>
      </c>
      <c r="G37" s="198" t="s">
        <v>203</v>
      </c>
      <c r="H37" s="316" t="s">
        <v>99</v>
      </c>
      <c r="I37" s="198" t="s">
        <v>1047</v>
      </c>
      <c r="J37" s="203" t="s">
        <v>2622</v>
      </c>
      <c r="K37" s="198" t="s">
        <v>2641</v>
      </c>
      <c r="L37" s="203"/>
      <c r="M37" s="203"/>
      <c r="N37" s="198" t="s">
        <v>2626</v>
      </c>
      <c r="O37" s="198"/>
      <c r="P37" s="198"/>
      <c r="Q37" s="219"/>
      <c r="R37" s="198"/>
      <c r="S37" s="83"/>
      <c r="T37" s="203" t="s">
        <v>1041</v>
      </c>
      <c r="U37" s="463"/>
      <c r="V37" s="464"/>
      <c r="W37" s="199"/>
    </row>
    <row r="38" spans="1:23" s="122" customFormat="1" ht="153" x14ac:dyDescent="0.2">
      <c r="A38" s="100" t="s">
        <v>156</v>
      </c>
      <c r="B38" s="196" t="s">
        <v>2106</v>
      </c>
      <c r="C38" s="198" t="s">
        <v>2639</v>
      </c>
      <c r="D38" s="198" t="s">
        <v>2642</v>
      </c>
      <c r="E38" s="194" t="s">
        <v>2584</v>
      </c>
      <c r="F38" s="198" t="s">
        <v>18</v>
      </c>
      <c r="G38" s="198" t="s">
        <v>203</v>
      </c>
      <c r="H38" s="316" t="s">
        <v>99</v>
      </c>
      <c r="I38" s="198" t="s">
        <v>1047</v>
      </c>
      <c r="J38" s="203" t="s">
        <v>2622</v>
      </c>
      <c r="K38" s="198" t="s">
        <v>2643</v>
      </c>
      <c r="L38" s="203"/>
      <c r="M38" s="203"/>
      <c r="N38" s="198" t="s">
        <v>2630</v>
      </c>
      <c r="O38" s="198"/>
      <c r="P38" s="198"/>
      <c r="Q38" s="219"/>
      <c r="R38" s="198"/>
      <c r="S38" s="83"/>
      <c r="T38" s="203" t="s">
        <v>1041</v>
      </c>
      <c r="U38" s="153"/>
      <c r="V38" s="129"/>
      <c r="W38" s="199"/>
    </row>
    <row r="39" spans="1:23" s="122" customFormat="1" ht="409.5" x14ac:dyDescent="0.2">
      <c r="A39" s="100" t="s">
        <v>157</v>
      </c>
      <c r="B39" s="196" t="s">
        <v>2106</v>
      </c>
      <c r="C39" s="429" t="s">
        <v>2644</v>
      </c>
      <c r="D39" s="429" t="s">
        <v>2645</v>
      </c>
      <c r="E39" s="429" t="s">
        <v>2584</v>
      </c>
      <c r="F39" s="430" t="s">
        <v>17</v>
      </c>
      <c r="G39" s="431" t="s">
        <v>1046</v>
      </c>
      <c r="H39" s="279" t="s">
        <v>99</v>
      </c>
      <c r="I39" s="431" t="s">
        <v>1047</v>
      </c>
      <c r="J39" s="196" t="s">
        <v>2646</v>
      </c>
      <c r="K39" s="197" t="s">
        <v>2647</v>
      </c>
      <c r="L39" s="432"/>
      <c r="M39" s="433"/>
      <c r="N39" s="204" t="s">
        <v>3110</v>
      </c>
      <c r="O39" s="198"/>
      <c r="P39" s="198"/>
      <c r="Q39" s="219"/>
      <c r="R39" s="198"/>
      <c r="S39" s="83"/>
      <c r="T39" s="434" t="s">
        <v>1110</v>
      </c>
      <c r="U39" s="153"/>
      <c r="V39" s="129"/>
      <c r="W39" s="199"/>
    </row>
    <row r="40" spans="1:23" s="122" customFormat="1" ht="89.25" x14ac:dyDescent="0.2">
      <c r="A40" s="100" t="s">
        <v>158</v>
      </c>
      <c r="B40" s="196" t="s">
        <v>2106</v>
      </c>
      <c r="C40" s="429" t="s">
        <v>2644</v>
      </c>
      <c r="D40" s="429" t="s">
        <v>2649</v>
      </c>
      <c r="E40" s="429" t="s">
        <v>2584</v>
      </c>
      <c r="F40" s="430" t="s">
        <v>17</v>
      </c>
      <c r="G40" s="431" t="s">
        <v>1046</v>
      </c>
      <c r="H40" s="279" t="s">
        <v>99</v>
      </c>
      <c r="I40" s="431" t="s">
        <v>1047</v>
      </c>
      <c r="J40" s="196" t="s">
        <v>2646</v>
      </c>
      <c r="K40" s="197" t="s">
        <v>2650</v>
      </c>
      <c r="L40" s="432"/>
      <c r="M40" s="432"/>
      <c r="N40" s="197" t="s">
        <v>2651</v>
      </c>
      <c r="O40" s="198"/>
      <c r="P40" s="198"/>
      <c r="Q40" s="219"/>
      <c r="R40" s="198"/>
      <c r="S40" s="83"/>
      <c r="T40" s="280" t="s">
        <v>1110</v>
      </c>
      <c r="U40" s="153"/>
      <c r="V40" s="129"/>
      <c r="W40" s="199"/>
    </row>
    <row r="41" spans="1:23" s="122" customFormat="1" ht="89.25" x14ac:dyDescent="0.2">
      <c r="A41" s="100" t="s">
        <v>159</v>
      </c>
      <c r="B41" s="196" t="s">
        <v>2106</v>
      </c>
      <c r="C41" s="429" t="s">
        <v>2644</v>
      </c>
      <c r="D41" s="429" t="s">
        <v>2652</v>
      </c>
      <c r="E41" s="429" t="s">
        <v>2584</v>
      </c>
      <c r="F41" s="430" t="s">
        <v>17</v>
      </c>
      <c r="G41" s="431" t="s">
        <v>1046</v>
      </c>
      <c r="H41" s="279" t="s">
        <v>99</v>
      </c>
      <c r="I41" s="431" t="s">
        <v>1047</v>
      </c>
      <c r="J41" s="196" t="s">
        <v>2646</v>
      </c>
      <c r="K41" s="197" t="s">
        <v>2653</v>
      </c>
      <c r="L41" s="432"/>
      <c r="M41" s="432"/>
      <c r="N41" s="197" t="s">
        <v>2654</v>
      </c>
      <c r="O41" s="198"/>
      <c r="P41" s="198"/>
      <c r="Q41" s="219"/>
      <c r="R41" s="198"/>
      <c r="S41" s="83"/>
      <c r="T41" s="280" t="s">
        <v>1110</v>
      </c>
      <c r="U41" s="153"/>
      <c r="V41" s="129"/>
      <c r="W41" s="199"/>
    </row>
    <row r="42" spans="1:23" s="122" customFormat="1" ht="89.25" x14ac:dyDescent="0.2">
      <c r="A42" s="100" t="s">
        <v>160</v>
      </c>
      <c r="B42" s="196" t="s">
        <v>2106</v>
      </c>
      <c r="C42" s="198" t="s">
        <v>2655</v>
      </c>
      <c r="D42" s="198" t="s">
        <v>2655</v>
      </c>
      <c r="E42" s="435" t="s">
        <v>2584</v>
      </c>
      <c r="F42" s="198" t="s">
        <v>18</v>
      </c>
      <c r="G42" s="198" t="s">
        <v>203</v>
      </c>
      <c r="H42" s="279" t="s">
        <v>99</v>
      </c>
      <c r="I42" s="198" t="s">
        <v>1047</v>
      </c>
      <c r="J42" s="198" t="s">
        <v>2656</v>
      </c>
      <c r="K42" s="198" t="s">
        <v>2657</v>
      </c>
      <c r="L42" s="203"/>
      <c r="M42" s="203"/>
      <c r="N42" s="198" t="s">
        <v>2658</v>
      </c>
      <c r="O42" s="198"/>
      <c r="P42" s="198"/>
      <c r="Q42" s="219"/>
      <c r="R42" s="198"/>
      <c r="S42" s="83"/>
      <c r="T42" s="203" t="s">
        <v>95</v>
      </c>
      <c r="U42" s="153"/>
      <c r="V42" s="129"/>
      <c r="W42" s="199"/>
    </row>
    <row r="43" spans="1:23" s="122" customFormat="1" ht="89.25" x14ac:dyDescent="0.2">
      <c r="A43" s="100" t="s">
        <v>161</v>
      </c>
      <c r="B43" s="196" t="s">
        <v>2106</v>
      </c>
      <c r="C43" s="198" t="s">
        <v>2659</v>
      </c>
      <c r="D43" s="198" t="s">
        <v>2660</v>
      </c>
      <c r="E43" s="431" t="s">
        <v>2584</v>
      </c>
      <c r="F43" s="198" t="s">
        <v>17</v>
      </c>
      <c r="G43" s="198" t="s">
        <v>1046</v>
      </c>
      <c r="H43" s="279" t="s">
        <v>99</v>
      </c>
      <c r="I43" s="198" t="s">
        <v>1047</v>
      </c>
      <c r="J43" s="203" t="s">
        <v>2661</v>
      </c>
      <c r="K43" s="198" t="s">
        <v>2657</v>
      </c>
      <c r="L43" s="203"/>
      <c r="M43" s="203"/>
      <c r="N43" s="198" t="s">
        <v>2662</v>
      </c>
      <c r="O43" s="198"/>
      <c r="P43" s="198"/>
      <c r="Q43" s="219"/>
      <c r="R43" s="198"/>
      <c r="S43" s="83"/>
      <c r="T43" s="203" t="s">
        <v>95</v>
      </c>
      <c r="U43" s="153"/>
      <c r="V43" s="129"/>
      <c r="W43" s="199"/>
    </row>
    <row r="44" spans="1:23" s="122" customFormat="1" ht="140.25" x14ac:dyDescent="0.2">
      <c r="A44" s="100" t="s">
        <v>162</v>
      </c>
      <c r="B44" s="153" t="s">
        <v>985</v>
      </c>
      <c r="C44" s="457" t="s">
        <v>986</v>
      </c>
      <c r="D44" s="457" t="s">
        <v>986</v>
      </c>
      <c r="E44" s="109" t="s">
        <v>1009</v>
      </c>
      <c r="F44" s="104" t="s">
        <v>17</v>
      </c>
      <c r="G44" s="198" t="s">
        <v>1046</v>
      </c>
      <c r="H44" s="279" t="s">
        <v>99</v>
      </c>
      <c r="I44" s="198" t="s">
        <v>1047</v>
      </c>
      <c r="J44" s="104" t="s">
        <v>987</v>
      </c>
      <c r="K44" s="111" t="s">
        <v>988</v>
      </c>
      <c r="L44" s="112"/>
      <c r="M44" s="104"/>
      <c r="N44" s="111" t="s">
        <v>989</v>
      </c>
      <c r="O44" s="198" t="s">
        <v>2926</v>
      </c>
      <c r="P44" s="198"/>
      <c r="Q44" s="198"/>
      <c r="R44" s="198"/>
      <c r="S44" s="83"/>
      <c r="T44" s="144" t="s">
        <v>1039</v>
      </c>
      <c r="U44" s="153"/>
      <c r="V44" s="129"/>
      <c r="W44" s="199"/>
    </row>
    <row r="45" spans="1:23" s="122" customFormat="1" ht="102" x14ac:dyDescent="0.2">
      <c r="A45" s="100" t="s">
        <v>163</v>
      </c>
      <c r="B45" s="153" t="s">
        <v>990</v>
      </c>
      <c r="C45" s="458" t="s">
        <v>991</v>
      </c>
      <c r="D45" s="458" t="s">
        <v>991</v>
      </c>
      <c r="E45" s="109" t="s">
        <v>1009</v>
      </c>
      <c r="F45" s="213" t="s">
        <v>17</v>
      </c>
      <c r="G45" s="198" t="s">
        <v>203</v>
      </c>
      <c r="H45" s="279" t="s">
        <v>99</v>
      </c>
      <c r="I45" s="198" t="s">
        <v>1047</v>
      </c>
      <c r="J45" s="104" t="s">
        <v>987</v>
      </c>
      <c r="K45" s="196" t="s">
        <v>992</v>
      </c>
      <c r="L45" s="99"/>
      <c r="M45" s="196"/>
      <c r="N45" s="196" t="s">
        <v>993</v>
      </c>
      <c r="O45" s="198" t="s">
        <v>2926</v>
      </c>
      <c r="P45" s="198"/>
      <c r="Q45" s="198"/>
      <c r="R45" s="198"/>
      <c r="S45" s="83"/>
      <c r="T45" s="144" t="s">
        <v>1039</v>
      </c>
      <c r="U45" s="153"/>
      <c r="V45" s="129"/>
      <c r="W45" s="199"/>
    </row>
    <row r="46" spans="1:23" s="122" customFormat="1" ht="102" x14ac:dyDescent="0.2">
      <c r="A46" s="100" t="s">
        <v>164</v>
      </c>
      <c r="B46" s="153" t="s">
        <v>994</v>
      </c>
      <c r="C46" s="458" t="s">
        <v>995</v>
      </c>
      <c r="D46" s="458" t="s">
        <v>995</v>
      </c>
      <c r="E46" s="109" t="s">
        <v>1009</v>
      </c>
      <c r="F46" s="213" t="s">
        <v>17</v>
      </c>
      <c r="G46" s="198" t="s">
        <v>203</v>
      </c>
      <c r="H46" s="279" t="s">
        <v>99</v>
      </c>
      <c r="I46" s="198" t="s">
        <v>1047</v>
      </c>
      <c r="J46" s="104" t="s">
        <v>987</v>
      </c>
      <c r="K46" s="196" t="s">
        <v>996</v>
      </c>
      <c r="L46" s="153"/>
      <c r="M46" s="153"/>
      <c r="N46" s="196" t="s">
        <v>997</v>
      </c>
      <c r="O46" s="198" t="s">
        <v>2926</v>
      </c>
      <c r="P46" s="198"/>
      <c r="Q46" s="198"/>
      <c r="R46" s="198"/>
      <c r="S46" s="83"/>
      <c r="T46" s="144" t="s">
        <v>1039</v>
      </c>
      <c r="U46" s="153"/>
      <c r="V46" s="129"/>
      <c r="W46" s="199"/>
    </row>
    <row r="47" spans="1:23" s="122" customFormat="1" ht="204" x14ac:dyDescent="0.2">
      <c r="A47" s="100" t="s">
        <v>165</v>
      </c>
      <c r="B47" s="196" t="s">
        <v>2663</v>
      </c>
      <c r="C47" s="198" t="s">
        <v>1114</v>
      </c>
      <c r="D47" s="459" t="s">
        <v>1120</v>
      </c>
      <c r="E47" s="129" t="s">
        <v>1116</v>
      </c>
      <c r="F47" s="194" t="s">
        <v>19</v>
      </c>
      <c r="G47" s="194" t="s">
        <v>1046</v>
      </c>
      <c r="H47" s="279" t="s">
        <v>99</v>
      </c>
      <c r="I47" s="194"/>
      <c r="J47" s="195" t="s">
        <v>1121</v>
      </c>
      <c r="K47" s="196" t="s">
        <v>1122</v>
      </c>
      <c r="L47" s="196"/>
      <c r="M47" s="196"/>
      <c r="N47" s="196" t="s">
        <v>1123</v>
      </c>
      <c r="O47" s="198" t="s">
        <v>2926</v>
      </c>
      <c r="P47" s="198"/>
      <c r="Q47" s="198"/>
      <c r="R47" s="198"/>
      <c r="S47" s="83"/>
      <c r="T47" s="212" t="s">
        <v>1044</v>
      </c>
      <c r="U47" s="153"/>
      <c r="V47" s="129"/>
      <c r="W47" s="199"/>
    </row>
    <row r="48" spans="1:23" s="122" customFormat="1" ht="409.5" x14ac:dyDescent="0.2">
      <c r="A48" s="100" t="s">
        <v>166</v>
      </c>
      <c r="B48" s="436"/>
      <c r="C48" s="429" t="s">
        <v>2664</v>
      </c>
      <c r="D48" s="437" t="s">
        <v>2665</v>
      </c>
      <c r="E48" s="437" t="s">
        <v>2584</v>
      </c>
      <c r="F48" s="430" t="s">
        <v>17</v>
      </c>
      <c r="G48" s="198" t="s">
        <v>203</v>
      </c>
      <c r="H48" s="279" t="s">
        <v>99</v>
      </c>
      <c r="I48" s="431" t="s">
        <v>1047</v>
      </c>
      <c r="J48" s="196" t="s">
        <v>2646</v>
      </c>
      <c r="K48" s="197" t="s">
        <v>2666</v>
      </c>
      <c r="L48" s="438"/>
      <c r="M48" s="438"/>
      <c r="N48" s="204" t="s">
        <v>3110</v>
      </c>
      <c r="O48" s="198"/>
      <c r="P48" s="198"/>
      <c r="Q48" s="219"/>
      <c r="R48" s="198"/>
      <c r="S48" s="83"/>
      <c r="T48" s="434"/>
      <c r="U48" s="153"/>
      <c r="V48" s="129"/>
      <c r="W48" s="199"/>
    </row>
    <row r="49" spans="1:23" s="122" customFormat="1" ht="409.5" x14ac:dyDescent="0.2">
      <c r="A49" s="100" t="s">
        <v>167</v>
      </c>
      <c r="B49" s="436"/>
      <c r="C49" s="429" t="s">
        <v>2664</v>
      </c>
      <c r="D49" s="437" t="s">
        <v>2667</v>
      </c>
      <c r="E49" s="437" t="s">
        <v>2584</v>
      </c>
      <c r="F49" s="430" t="s">
        <v>17</v>
      </c>
      <c r="G49" s="198" t="s">
        <v>203</v>
      </c>
      <c r="H49" s="279" t="s">
        <v>99</v>
      </c>
      <c r="I49" s="431" t="s">
        <v>1047</v>
      </c>
      <c r="J49" s="195" t="s">
        <v>2668</v>
      </c>
      <c r="K49" s="197" t="s">
        <v>2669</v>
      </c>
      <c r="L49" s="110"/>
      <c r="M49" s="439"/>
      <c r="N49" s="204" t="s">
        <v>3110</v>
      </c>
      <c r="O49" s="198"/>
      <c r="P49" s="198"/>
      <c r="Q49" s="219"/>
      <c r="R49" s="198"/>
      <c r="S49" s="83"/>
      <c r="T49" s="434"/>
      <c r="U49" s="153"/>
      <c r="V49" s="129"/>
      <c r="W49" s="199"/>
    </row>
    <row r="50" spans="1:23" s="122" customFormat="1" ht="409.5" x14ac:dyDescent="0.2">
      <c r="A50" s="100" t="s">
        <v>168</v>
      </c>
      <c r="B50" s="436"/>
      <c r="C50" s="429" t="s">
        <v>2670</v>
      </c>
      <c r="D50" s="429" t="s">
        <v>2671</v>
      </c>
      <c r="E50" s="437" t="s">
        <v>2584</v>
      </c>
      <c r="F50" s="430" t="s">
        <v>17</v>
      </c>
      <c r="G50" s="431" t="s">
        <v>1046</v>
      </c>
      <c r="H50" s="279" t="s">
        <v>99</v>
      </c>
      <c r="I50" s="431" t="s">
        <v>1047</v>
      </c>
      <c r="J50" s="196" t="s">
        <v>2646</v>
      </c>
      <c r="K50" s="197" t="s">
        <v>2672</v>
      </c>
      <c r="L50" s="197"/>
      <c r="M50" s="197"/>
      <c r="N50" s="204" t="s">
        <v>3117</v>
      </c>
      <c r="O50" s="198"/>
      <c r="P50" s="198"/>
      <c r="Q50" s="219"/>
      <c r="R50" s="198"/>
      <c r="S50" s="83"/>
      <c r="T50" s="434"/>
      <c r="U50" s="153"/>
      <c r="V50" s="129"/>
      <c r="W50" s="199"/>
    </row>
    <row r="51" spans="1:23" s="122" customFormat="1" ht="89.25" x14ac:dyDescent="0.2">
      <c r="A51" s="100" t="s">
        <v>169</v>
      </c>
      <c r="B51" s="436"/>
      <c r="C51" s="429" t="s">
        <v>2673</v>
      </c>
      <c r="D51" s="429" t="s">
        <v>2649</v>
      </c>
      <c r="E51" s="437" t="s">
        <v>2584</v>
      </c>
      <c r="F51" s="430" t="s">
        <v>17</v>
      </c>
      <c r="G51" s="431" t="s">
        <v>1046</v>
      </c>
      <c r="H51" s="279" t="s">
        <v>99</v>
      </c>
      <c r="I51" s="431" t="s">
        <v>1047</v>
      </c>
      <c r="J51" s="196" t="s">
        <v>2646</v>
      </c>
      <c r="K51" s="197" t="s">
        <v>2650</v>
      </c>
      <c r="L51" s="432"/>
      <c r="M51" s="432"/>
      <c r="N51" s="197" t="s">
        <v>2651</v>
      </c>
      <c r="O51" s="198"/>
      <c r="P51" s="198"/>
      <c r="Q51" s="219"/>
      <c r="R51" s="198"/>
      <c r="S51" s="83"/>
      <c r="T51" s="434"/>
      <c r="U51" s="153"/>
      <c r="V51" s="129"/>
      <c r="W51" s="199"/>
    </row>
    <row r="52" spans="1:23" s="122" customFormat="1" ht="89.25" x14ac:dyDescent="0.2">
      <c r="A52" s="100" t="s">
        <v>170</v>
      </c>
      <c r="B52" s="436"/>
      <c r="C52" s="429" t="s">
        <v>2673</v>
      </c>
      <c r="D52" s="429" t="s">
        <v>2652</v>
      </c>
      <c r="E52" s="437" t="s">
        <v>2584</v>
      </c>
      <c r="F52" s="430" t="s">
        <v>17</v>
      </c>
      <c r="G52" s="431" t="s">
        <v>1046</v>
      </c>
      <c r="H52" s="279" t="s">
        <v>99</v>
      </c>
      <c r="I52" s="431" t="s">
        <v>1047</v>
      </c>
      <c r="J52" s="196" t="s">
        <v>2646</v>
      </c>
      <c r="K52" s="197" t="s">
        <v>2653</v>
      </c>
      <c r="L52" s="432"/>
      <c r="M52" s="432"/>
      <c r="N52" s="197" t="s">
        <v>2654</v>
      </c>
      <c r="O52" s="198"/>
      <c r="P52" s="198"/>
      <c r="Q52" s="219"/>
      <c r="R52" s="198"/>
      <c r="S52" s="83"/>
      <c r="T52" s="434"/>
      <c r="U52" s="153"/>
      <c r="V52" s="129"/>
      <c r="W52" s="199"/>
    </row>
    <row r="53" spans="1:23" s="122" customFormat="1" ht="409.5" x14ac:dyDescent="0.2">
      <c r="A53" s="100" t="s">
        <v>171</v>
      </c>
      <c r="B53" s="436"/>
      <c r="C53" s="429" t="s">
        <v>2644</v>
      </c>
      <c r="D53" s="429" t="s">
        <v>2645</v>
      </c>
      <c r="E53" s="429" t="s">
        <v>2584</v>
      </c>
      <c r="F53" s="430" t="s">
        <v>17</v>
      </c>
      <c r="G53" s="431" t="s">
        <v>1046</v>
      </c>
      <c r="H53" s="279" t="s">
        <v>99</v>
      </c>
      <c r="I53" s="431" t="s">
        <v>1047</v>
      </c>
      <c r="J53" s="196" t="s">
        <v>2646</v>
      </c>
      <c r="K53" s="197" t="s">
        <v>2647</v>
      </c>
      <c r="L53" s="197"/>
      <c r="M53" s="197"/>
      <c r="N53" s="204" t="s">
        <v>3117</v>
      </c>
      <c r="O53" s="198"/>
      <c r="P53" s="198"/>
      <c r="Q53" s="219"/>
      <c r="R53" s="198"/>
      <c r="S53" s="83"/>
      <c r="T53" s="199"/>
      <c r="U53" s="153"/>
      <c r="V53" s="129"/>
      <c r="W53" s="199"/>
    </row>
    <row r="54" spans="1:23" s="122" customFormat="1" ht="204" x14ac:dyDescent="0.2">
      <c r="A54" s="100" t="s">
        <v>172</v>
      </c>
      <c r="B54" s="196" t="s">
        <v>2106</v>
      </c>
      <c r="C54" s="198" t="s">
        <v>228</v>
      </c>
      <c r="D54" s="194" t="s">
        <v>229</v>
      </c>
      <c r="E54" s="194" t="s">
        <v>1050</v>
      </c>
      <c r="F54" s="196" t="s">
        <v>18</v>
      </c>
      <c r="G54" s="198" t="s">
        <v>1046</v>
      </c>
      <c r="H54" s="129" t="s">
        <v>99</v>
      </c>
      <c r="I54" s="198" t="s">
        <v>1047</v>
      </c>
      <c r="J54" s="195" t="s">
        <v>2124</v>
      </c>
      <c r="K54" s="195" t="s">
        <v>1887</v>
      </c>
      <c r="L54" s="99"/>
      <c r="M54" s="196"/>
      <c r="N54" s="195" t="s">
        <v>1888</v>
      </c>
      <c r="O54" s="198" t="s">
        <v>2926</v>
      </c>
      <c r="P54" s="198"/>
      <c r="Q54" s="219"/>
      <c r="R54" s="198"/>
      <c r="S54" s="83"/>
      <c r="T54" s="83" t="s">
        <v>1041</v>
      </c>
      <c r="U54" s="153"/>
      <c r="V54" s="441"/>
      <c r="W54" s="199"/>
    </row>
  </sheetData>
  <autoFilter ref="A2:W54"/>
  <conditionalFormatting sqref="P2">
    <cfRule type="cellIs" dxfId="20" priority="1" stopIfTrue="1" operator="equal">
      <formula>"Failed"</formula>
    </cfRule>
    <cfRule type="cellIs" dxfId="19" priority="2" stopIfTrue="1" operator="equal">
      <formula>"Blocked"</formula>
    </cfRule>
    <cfRule type="cellIs" dxfId="18" priority="3" stopIfTrue="1" operator="equal">
      <formula>"In progress"</formula>
    </cfRule>
  </conditionalFormatting>
  <dataValidations count="1">
    <dataValidation allowBlank="1" showErrorMessage="1" errorTitle="Please Enter Valid Data." error="Please enter valid data for drop down list." promptTitle="Input BP Priority" sqref="G2 I2 P2:Q2"/>
  </dataValidations>
  <hyperlinks>
    <hyperlink ref="B14" r:id="rId1" display="http://intranet.opr.statefarm.org/rsdtraining/wfo/courses/qm/02_qm_supv_eval_search_and_playback_recorded_contacts/index.htm"/>
    <hyperlink ref="B11" r:id="rId2" display="http://intranet.opr.statefarm.org/rsdtraining/wfo/courses/qm/02_qm_supv_eval_search_and_playback_recorded_contacts/index.htm"/>
    <hyperlink ref="B12" r:id="rId3" display="http://intranet.opr.statefarm.org/rsdtraining/wfo/courses/qm/02_qm_supv_eval_search_and_playback_recorded_contacts/index.htm"/>
    <hyperlink ref="B13" r:id="rId4" display="http://intranet.opr.statefarm.org/rsdtraining/wfo/courses/qm/02_qm_supv_eval_search_and_playback_recorded_contacts/index.htm"/>
    <hyperlink ref="B15" r:id="rId5" display="http://intranet.opr.statefarm.org/rsdtraining/wfo/courses/qm/02_qm_supv_eval_search_and_playback_recorded_contacts/index.htm"/>
    <hyperlink ref="B18" r:id="rId6" display="http://intranet.opr.statefarm.org/rsdtraining/wfo/courses/qm/02_qm_supv_eval_search_and_playback_recorded_contacts/index.htm"/>
    <hyperlink ref="B17" r:id="rId7" display="http://intranet.opr.statefarm.org/rsdtraining/wfo/courses/qm/02_qm_supv_eval_search_and_playback_recorded_contacts/index.htm"/>
    <hyperlink ref="B16" r:id="rId8" display="http://intranet.opr.statefarm.org/rsdtraining/wfo/courses/qm/05_qm_working_with_reports/index.htm"/>
    <hyperlink ref="B23" r:id="rId9" display="http://intranet.opr.statefarm.org/rsdtraining/wfo/courses/qm/05_qm_working_with_reports/index.htm"/>
    <hyperlink ref="B29" r:id="rId10" display="http://intranet.opr.statefarm.org/rsdtraining/wfo/courses/qm/03_qm_monitoring_working_recorded_contacts/index.htm"/>
    <hyperlink ref="B30" r:id="rId11" display="http://intranet.opr.statefarm.org/rsdtraining/wfo/courses/qm/03_qm_monitoring_working_recorded_contacts/index.htm"/>
    <hyperlink ref="B54" r:id="rId12" display="http://intranet.opr.statefarm.org/rsdtraining/wfo/courses/qm/02_qm_supv_eval_search_and_playback_recorded_contacts/index.htm"/>
  </hyperlinks>
  <pageMargins left="0.7" right="0.7" top="0.75" bottom="0.75" header="0.3" footer="0.3"/>
  <pageSetup orientation="portrait" r:id="rId13"/>
  <legacyDrawing r:id="rId14"/>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60"/>
  <sheetViews>
    <sheetView zoomScale="80" zoomScaleNormal="80" workbookViewId="0">
      <pane xSplit="10" ySplit="2" topLeftCell="K25" activePane="bottomRight" state="frozen"/>
      <selection pane="topRight" activeCell="K1" sqref="K1"/>
      <selection pane="bottomLeft" activeCell="A3" sqref="A3"/>
      <selection pane="bottomRight" activeCell="A9" sqref="A9:A26"/>
    </sheetView>
  </sheetViews>
  <sheetFormatPr defaultRowHeight="12.75" x14ac:dyDescent="0.2"/>
  <cols>
    <col min="2" max="2" width="16.42578125" customWidth="1"/>
    <col min="3" max="3" width="15.85546875" customWidth="1"/>
    <col min="4" max="4" width="26.28515625" customWidth="1"/>
    <col min="7" max="7" width="16.28515625" customWidth="1"/>
    <col min="10" max="10" width="17.5703125" customWidth="1"/>
    <col min="11" max="11" width="24.7109375" customWidth="1"/>
    <col min="14" max="14" width="31.7109375" customWidth="1"/>
    <col min="15" max="15" width="14.42578125" customWidth="1"/>
  </cols>
  <sheetData>
    <row r="1" spans="1:23" s="128" customFormat="1" ht="15.75" x14ac:dyDescent="0.25">
      <c r="A1" s="40"/>
      <c r="B1" s="42"/>
      <c r="C1" s="42"/>
      <c r="D1" s="42"/>
      <c r="E1" s="466"/>
      <c r="F1" s="466"/>
      <c r="G1" s="44"/>
      <c r="H1" s="45" t="s">
        <v>81</v>
      </c>
      <c r="I1" s="46"/>
      <c r="J1" s="46"/>
      <c r="K1" s="46"/>
      <c r="L1" s="46"/>
      <c r="M1" s="47"/>
      <c r="N1" s="48" t="s">
        <v>82</v>
      </c>
      <c r="O1" s="49"/>
      <c r="P1" s="50"/>
      <c r="Q1" s="49"/>
      <c r="R1" s="51"/>
      <c r="S1" s="467"/>
      <c r="T1" s="53"/>
      <c r="U1" s="468"/>
      <c r="V1" s="469"/>
    </row>
    <row r="2" spans="1:23" s="127" customFormat="1" ht="45" customHeight="1" x14ac:dyDescent="0.2">
      <c r="A2" s="238" t="s">
        <v>21</v>
      </c>
      <c r="B2" s="238" t="s">
        <v>84</v>
      </c>
      <c r="C2" s="238" t="s">
        <v>16</v>
      </c>
      <c r="D2" s="238" t="s">
        <v>78</v>
      </c>
      <c r="E2" s="238" t="s">
        <v>962</v>
      </c>
      <c r="F2" s="271" t="s">
        <v>14</v>
      </c>
      <c r="G2" s="238" t="s">
        <v>1931</v>
      </c>
      <c r="H2" s="238" t="s">
        <v>8</v>
      </c>
      <c r="I2" s="238" t="s">
        <v>10</v>
      </c>
      <c r="J2" s="238" t="s">
        <v>3</v>
      </c>
      <c r="K2" s="238" t="s">
        <v>76</v>
      </c>
      <c r="L2" s="272" t="s">
        <v>77</v>
      </c>
      <c r="M2" s="238" t="s">
        <v>96</v>
      </c>
      <c r="N2" s="238" t="s">
        <v>83</v>
      </c>
      <c r="O2" s="273" t="s">
        <v>62</v>
      </c>
      <c r="P2" s="274" t="s">
        <v>61</v>
      </c>
      <c r="Q2" s="273" t="s">
        <v>20</v>
      </c>
      <c r="R2" s="275" t="s">
        <v>6</v>
      </c>
      <c r="S2" s="273" t="s">
        <v>7</v>
      </c>
      <c r="T2" s="238" t="s">
        <v>97</v>
      </c>
      <c r="U2" s="238" t="s">
        <v>9</v>
      </c>
      <c r="V2" s="312" t="s">
        <v>114</v>
      </c>
      <c r="W2" s="239" t="s">
        <v>2</v>
      </c>
    </row>
    <row r="3" spans="1:23" s="107" customFormat="1" ht="409.5" x14ac:dyDescent="0.2">
      <c r="A3" s="100" t="s">
        <v>122</v>
      </c>
      <c r="B3" s="198" t="s">
        <v>2516</v>
      </c>
      <c r="C3" s="278" t="s">
        <v>2517</v>
      </c>
      <c r="D3" s="194" t="s">
        <v>2518</v>
      </c>
      <c r="E3" s="194" t="s">
        <v>2519</v>
      </c>
      <c r="F3" s="144" t="s">
        <v>17</v>
      </c>
      <c r="G3" s="198" t="s">
        <v>203</v>
      </c>
      <c r="H3" s="129" t="s">
        <v>99</v>
      </c>
      <c r="I3" s="144" t="s">
        <v>1047</v>
      </c>
      <c r="J3" s="196" t="s">
        <v>2892</v>
      </c>
      <c r="K3" s="196" t="s">
        <v>2521</v>
      </c>
      <c r="L3" s="99"/>
      <c r="M3" s="196"/>
      <c r="N3" s="204" t="s">
        <v>3106</v>
      </c>
      <c r="O3" s="198"/>
      <c r="P3" s="198"/>
      <c r="Q3" s="198"/>
      <c r="R3" s="198"/>
      <c r="S3" s="83"/>
      <c r="T3" s="240"/>
      <c r="U3" s="83"/>
      <c r="V3" s="470"/>
      <c r="W3" s="471"/>
    </row>
    <row r="4" spans="1:23" s="107" customFormat="1" ht="409.5" x14ac:dyDescent="0.2">
      <c r="A4" s="100" t="s">
        <v>123</v>
      </c>
      <c r="B4" s="198" t="s">
        <v>2516</v>
      </c>
      <c r="C4" s="278" t="s">
        <v>2522</v>
      </c>
      <c r="D4" s="194" t="s">
        <v>2523</v>
      </c>
      <c r="E4" s="194" t="s">
        <v>2524</v>
      </c>
      <c r="F4" s="144" t="s">
        <v>17</v>
      </c>
      <c r="G4" s="198" t="s">
        <v>203</v>
      </c>
      <c r="H4" s="129" t="s">
        <v>99</v>
      </c>
      <c r="I4" s="144" t="s">
        <v>1047</v>
      </c>
      <c r="J4" s="196" t="s">
        <v>2892</v>
      </c>
      <c r="K4" s="196" t="s">
        <v>2525</v>
      </c>
      <c r="L4" s="99"/>
      <c r="M4" s="196"/>
      <c r="N4" s="204" t="s">
        <v>3106</v>
      </c>
      <c r="O4" s="198"/>
      <c r="P4" s="198"/>
      <c r="Q4" s="198"/>
      <c r="R4" s="198"/>
      <c r="S4" s="83"/>
      <c r="T4" s="240"/>
      <c r="U4" s="83"/>
      <c r="V4" s="472"/>
      <c r="W4" s="473"/>
    </row>
    <row r="5" spans="1:23" s="107" customFormat="1" ht="409.5" x14ac:dyDescent="0.2">
      <c r="A5" s="100" t="s">
        <v>124</v>
      </c>
      <c r="B5" s="198" t="s">
        <v>2516</v>
      </c>
      <c r="C5" s="278" t="s">
        <v>2531</v>
      </c>
      <c r="D5" s="194" t="s">
        <v>2518</v>
      </c>
      <c r="E5" s="194" t="s">
        <v>2524</v>
      </c>
      <c r="F5" s="144" t="s">
        <v>17</v>
      </c>
      <c r="G5" s="198" t="s">
        <v>203</v>
      </c>
      <c r="H5" s="129" t="s">
        <v>99</v>
      </c>
      <c r="I5" s="144" t="s">
        <v>1047</v>
      </c>
      <c r="J5" s="196" t="s">
        <v>2892</v>
      </c>
      <c r="K5" s="278" t="s">
        <v>2532</v>
      </c>
      <c r="L5" s="99"/>
      <c r="M5" s="195"/>
      <c r="N5" s="204" t="s">
        <v>3106</v>
      </c>
      <c r="O5" s="198"/>
      <c r="P5" s="198"/>
      <c r="Q5" s="198"/>
      <c r="R5" s="198"/>
      <c r="S5" s="83"/>
      <c r="T5" s="240"/>
      <c r="U5" s="83"/>
      <c r="V5" s="472"/>
      <c r="W5" s="473"/>
    </row>
    <row r="6" spans="1:23" s="107" customFormat="1" ht="409.5" x14ac:dyDescent="0.2">
      <c r="A6" s="100" t="s">
        <v>125</v>
      </c>
      <c r="B6" s="198" t="s">
        <v>2516</v>
      </c>
      <c r="C6" s="278" t="s">
        <v>2526</v>
      </c>
      <c r="D6" s="194" t="s">
        <v>2518</v>
      </c>
      <c r="E6" s="194" t="s">
        <v>2527</v>
      </c>
      <c r="F6" s="144" t="s">
        <v>17</v>
      </c>
      <c r="G6" s="198" t="s">
        <v>203</v>
      </c>
      <c r="H6" s="129" t="s">
        <v>99</v>
      </c>
      <c r="I6" s="144" t="s">
        <v>1047</v>
      </c>
      <c r="J6" s="196" t="s">
        <v>2892</v>
      </c>
      <c r="K6" s="196" t="s">
        <v>3107</v>
      </c>
      <c r="L6" s="99"/>
      <c r="M6" s="196"/>
      <c r="N6" s="204" t="s">
        <v>3106</v>
      </c>
      <c r="O6" s="198"/>
      <c r="P6" s="198"/>
      <c r="Q6" s="198"/>
      <c r="R6" s="198"/>
      <c r="S6" s="83"/>
      <c r="T6" s="240"/>
      <c r="U6" s="83"/>
      <c r="V6" s="463"/>
      <c r="W6" s="474"/>
    </row>
    <row r="7" spans="1:23" s="107" customFormat="1" ht="409.5" x14ac:dyDescent="0.2">
      <c r="A7" s="100" t="s">
        <v>126</v>
      </c>
      <c r="B7" s="198" t="s">
        <v>2516</v>
      </c>
      <c r="C7" s="278" t="s">
        <v>2680</v>
      </c>
      <c r="D7" s="194" t="s">
        <v>2518</v>
      </c>
      <c r="E7" s="194" t="s">
        <v>2527</v>
      </c>
      <c r="F7" s="144" t="s">
        <v>17</v>
      </c>
      <c r="G7" s="198" t="s">
        <v>203</v>
      </c>
      <c r="H7" s="129" t="s">
        <v>99</v>
      </c>
      <c r="I7" s="144" t="s">
        <v>1047</v>
      </c>
      <c r="J7" s="196" t="s">
        <v>2892</v>
      </c>
      <c r="K7" s="196" t="s">
        <v>2528</v>
      </c>
      <c r="L7" s="99"/>
      <c r="M7" s="196"/>
      <c r="N7" s="204" t="s">
        <v>3106</v>
      </c>
      <c r="O7" s="198"/>
      <c r="P7" s="198"/>
      <c r="Q7" s="198"/>
      <c r="R7" s="198"/>
      <c r="S7" s="83"/>
      <c r="T7" s="240"/>
      <c r="U7" s="83"/>
      <c r="V7" s="463"/>
      <c r="W7" s="474"/>
    </row>
    <row r="8" spans="1:23" s="107" customFormat="1" ht="409.5" x14ac:dyDescent="0.2">
      <c r="A8" s="100" t="s">
        <v>127</v>
      </c>
      <c r="B8" s="198" t="s">
        <v>2516</v>
      </c>
      <c r="C8" s="278" t="s">
        <v>2529</v>
      </c>
      <c r="D8" s="194" t="s">
        <v>2518</v>
      </c>
      <c r="E8" s="194" t="s">
        <v>2530</v>
      </c>
      <c r="F8" s="144" t="s">
        <v>17</v>
      </c>
      <c r="G8" s="198" t="s">
        <v>203</v>
      </c>
      <c r="H8" s="129" t="s">
        <v>99</v>
      </c>
      <c r="I8" s="144" t="s">
        <v>1047</v>
      </c>
      <c r="J8" s="196" t="s">
        <v>2892</v>
      </c>
      <c r="K8" s="196" t="s">
        <v>3108</v>
      </c>
      <c r="L8" s="99"/>
      <c r="M8" s="195"/>
      <c r="N8" s="204" t="s">
        <v>3106</v>
      </c>
      <c r="O8" s="198"/>
      <c r="P8" s="198"/>
      <c r="Q8" s="198"/>
      <c r="R8" s="198"/>
      <c r="S8" s="83"/>
      <c r="T8" s="240"/>
      <c r="U8" s="83"/>
      <c r="V8" s="463"/>
      <c r="W8" s="474"/>
    </row>
    <row r="9" spans="1:23" s="107" customFormat="1" ht="127.5" x14ac:dyDescent="0.2">
      <c r="A9" s="100" t="s">
        <v>2730</v>
      </c>
      <c r="B9" s="198" t="s">
        <v>2516</v>
      </c>
      <c r="C9" s="278" t="s">
        <v>2533</v>
      </c>
      <c r="D9" s="194" t="s">
        <v>2518</v>
      </c>
      <c r="E9" s="194" t="s">
        <v>2530</v>
      </c>
      <c r="F9" s="144" t="s">
        <v>17</v>
      </c>
      <c r="G9" s="198" t="s">
        <v>203</v>
      </c>
      <c r="H9" s="129" t="s">
        <v>99</v>
      </c>
      <c r="I9" s="144" t="s">
        <v>1047</v>
      </c>
      <c r="J9" s="196" t="s">
        <v>2892</v>
      </c>
      <c r="K9" s="278" t="s">
        <v>2534</v>
      </c>
      <c r="L9" s="99"/>
      <c r="M9" s="195"/>
      <c r="N9" s="195" t="s">
        <v>2893</v>
      </c>
      <c r="O9" s="198"/>
      <c r="P9" s="198"/>
      <c r="Q9" s="198"/>
      <c r="R9" s="198"/>
      <c r="S9" s="83"/>
      <c r="T9" s="240"/>
      <c r="U9" s="83"/>
      <c r="V9" s="463"/>
      <c r="W9" s="474"/>
    </row>
    <row r="10" spans="1:23" s="107" customFormat="1" ht="191.25" x14ac:dyDescent="0.2">
      <c r="A10" s="100" t="s">
        <v>2732</v>
      </c>
      <c r="B10" s="196" t="s">
        <v>2106</v>
      </c>
      <c r="C10" s="196" t="s">
        <v>2546</v>
      </c>
      <c r="D10" s="196" t="s">
        <v>2547</v>
      </c>
      <c r="E10" s="196" t="s">
        <v>2548</v>
      </c>
      <c r="F10" s="196" t="s">
        <v>17</v>
      </c>
      <c r="G10" s="198" t="s">
        <v>1046</v>
      </c>
      <c r="H10" s="129" t="s">
        <v>99</v>
      </c>
      <c r="I10" s="198" t="s">
        <v>1047</v>
      </c>
      <c r="J10" s="195" t="s">
        <v>2600</v>
      </c>
      <c r="K10" s="195" t="s">
        <v>2550</v>
      </c>
      <c r="L10" s="99"/>
      <c r="M10" s="196"/>
      <c r="N10" s="196" t="s">
        <v>2551</v>
      </c>
      <c r="O10" s="198"/>
      <c r="P10" s="198"/>
      <c r="Q10" s="198"/>
      <c r="R10" s="198"/>
      <c r="S10" s="83"/>
      <c r="T10" s="240"/>
      <c r="U10" s="83"/>
      <c r="V10" s="153"/>
      <c r="W10" s="153"/>
    </row>
    <row r="11" spans="1:23" s="107" customFormat="1" ht="165.75" x14ac:dyDescent="0.2">
      <c r="A11" s="100" t="s">
        <v>2733</v>
      </c>
      <c r="B11" s="196" t="s">
        <v>2106</v>
      </c>
      <c r="C11" s="196" t="s">
        <v>2552</v>
      </c>
      <c r="D11" s="196" t="s">
        <v>2553</v>
      </c>
      <c r="E11" s="196" t="s">
        <v>2548</v>
      </c>
      <c r="F11" s="196" t="s">
        <v>17</v>
      </c>
      <c r="G11" s="198" t="s">
        <v>1046</v>
      </c>
      <c r="H11" s="129" t="s">
        <v>99</v>
      </c>
      <c r="I11" s="198" t="s">
        <v>1047</v>
      </c>
      <c r="J11" s="195" t="s">
        <v>2600</v>
      </c>
      <c r="K11" s="195" t="s">
        <v>2555</v>
      </c>
      <c r="L11" s="99"/>
      <c r="M11" s="196"/>
      <c r="N11" s="196" t="s">
        <v>2556</v>
      </c>
      <c r="O11" s="198"/>
      <c r="P11" s="198"/>
      <c r="Q11" s="198"/>
      <c r="R11" s="198"/>
      <c r="S11" s="83"/>
      <c r="T11" s="240"/>
      <c r="U11" s="83"/>
      <c r="V11" s="153"/>
      <c r="W11" s="153"/>
    </row>
    <row r="12" spans="1:23" s="107" customFormat="1" ht="165.75" x14ac:dyDescent="0.2">
      <c r="A12" s="100" t="s">
        <v>2735</v>
      </c>
      <c r="B12" s="196" t="s">
        <v>2106</v>
      </c>
      <c r="C12" s="196" t="s">
        <v>2557</v>
      </c>
      <c r="D12" s="196" t="s">
        <v>2558</v>
      </c>
      <c r="E12" s="196" t="s">
        <v>2548</v>
      </c>
      <c r="F12" s="196" t="s">
        <v>17</v>
      </c>
      <c r="G12" s="198" t="s">
        <v>1046</v>
      </c>
      <c r="H12" s="129" t="s">
        <v>99</v>
      </c>
      <c r="I12" s="198" t="s">
        <v>1047</v>
      </c>
      <c r="J12" s="195" t="s">
        <v>2894</v>
      </c>
      <c r="K12" s="195" t="s">
        <v>2560</v>
      </c>
      <c r="L12" s="99"/>
      <c r="M12" s="196"/>
      <c r="N12" s="196" t="s">
        <v>2561</v>
      </c>
      <c r="O12" s="198"/>
      <c r="P12" s="198"/>
      <c r="Q12" s="198"/>
      <c r="R12" s="198"/>
      <c r="S12" s="83"/>
      <c r="T12" s="240"/>
      <c r="U12" s="83"/>
      <c r="V12" s="153"/>
      <c r="W12" s="153"/>
    </row>
    <row r="13" spans="1:23" s="107" customFormat="1" ht="255" x14ac:dyDescent="0.2">
      <c r="A13" s="100" t="s">
        <v>2737</v>
      </c>
      <c r="B13" s="196" t="s">
        <v>2106</v>
      </c>
      <c r="C13" s="196" t="s">
        <v>218</v>
      </c>
      <c r="D13" s="196" t="s">
        <v>2562</v>
      </c>
      <c r="E13" s="196" t="s">
        <v>2548</v>
      </c>
      <c r="F13" s="196" t="s">
        <v>17</v>
      </c>
      <c r="G13" s="198" t="s">
        <v>1046</v>
      </c>
      <c r="H13" s="129" t="s">
        <v>99</v>
      </c>
      <c r="I13" s="198" t="s">
        <v>1047</v>
      </c>
      <c r="J13" s="195" t="s">
        <v>2563</v>
      </c>
      <c r="K13" s="195" t="s">
        <v>2564</v>
      </c>
      <c r="L13" s="99"/>
      <c r="M13" s="196"/>
      <c r="N13" s="196" t="s">
        <v>2565</v>
      </c>
      <c r="O13" s="198"/>
      <c r="P13" s="198"/>
      <c r="Q13" s="198"/>
      <c r="R13" s="198"/>
      <c r="S13" s="83"/>
      <c r="T13" s="240"/>
      <c r="U13" s="83"/>
      <c r="V13" s="153"/>
      <c r="W13" s="153"/>
    </row>
    <row r="14" spans="1:23" s="107" customFormat="1" ht="204" x14ac:dyDescent="0.2">
      <c r="A14" s="100" t="s">
        <v>2739</v>
      </c>
      <c r="B14" s="196" t="s">
        <v>2106</v>
      </c>
      <c r="C14" s="198" t="s">
        <v>2572</v>
      </c>
      <c r="D14" s="196" t="s">
        <v>2573</v>
      </c>
      <c r="E14" s="196" t="s">
        <v>2574</v>
      </c>
      <c r="F14" s="195" t="s">
        <v>18</v>
      </c>
      <c r="G14" s="198" t="s">
        <v>1046</v>
      </c>
      <c r="H14" s="129" t="s">
        <v>99</v>
      </c>
      <c r="I14" s="198" t="s">
        <v>1047</v>
      </c>
      <c r="J14" s="195" t="s">
        <v>2123</v>
      </c>
      <c r="K14" s="195" t="s">
        <v>2575</v>
      </c>
      <c r="L14" s="99"/>
      <c r="M14" s="195"/>
      <c r="N14" s="195" t="s">
        <v>2576</v>
      </c>
      <c r="O14" s="198"/>
      <c r="P14" s="198"/>
      <c r="Q14" s="198"/>
      <c r="R14" s="198"/>
      <c r="S14" s="83"/>
      <c r="T14" s="240"/>
      <c r="U14" s="83"/>
      <c r="V14" s="153"/>
      <c r="W14" s="153"/>
    </row>
    <row r="15" spans="1:23" s="107" customFormat="1" ht="204" x14ac:dyDescent="0.2">
      <c r="A15" s="100" t="s">
        <v>2741</v>
      </c>
      <c r="B15" s="196" t="s">
        <v>2106</v>
      </c>
      <c r="C15" s="198" t="s">
        <v>228</v>
      </c>
      <c r="D15" s="194" t="s">
        <v>229</v>
      </c>
      <c r="E15" s="194" t="s">
        <v>1050</v>
      </c>
      <c r="F15" s="196" t="s">
        <v>18</v>
      </c>
      <c r="G15" s="198" t="s">
        <v>1046</v>
      </c>
      <c r="H15" s="129" t="s">
        <v>99</v>
      </c>
      <c r="I15" s="198" t="s">
        <v>1047</v>
      </c>
      <c r="J15" s="195" t="s">
        <v>2124</v>
      </c>
      <c r="K15" s="195" t="s">
        <v>1887</v>
      </c>
      <c r="L15" s="99"/>
      <c r="M15" s="196"/>
      <c r="N15" s="195" t="s">
        <v>1888</v>
      </c>
      <c r="O15" s="198"/>
      <c r="P15" s="198"/>
      <c r="Q15" s="219"/>
      <c r="R15" s="198"/>
      <c r="S15" s="83"/>
      <c r="T15" s="240"/>
      <c r="U15" s="83"/>
      <c r="V15" s="153"/>
      <c r="W15" s="153"/>
    </row>
    <row r="16" spans="1:23" s="107" customFormat="1" ht="306" x14ac:dyDescent="0.2">
      <c r="A16" s="100" t="s">
        <v>2742</v>
      </c>
      <c r="B16" s="196" t="s">
        <v>2106</v>
      </c>
      <c r="C16" s="198" t="s">
        <v>2577</v>
      </c>
      <c r="D16" s="194" t="s">
        <v>2578</v>
      </c>
      <c r="E16" s="194" t="s">
        <v>2548</v>
      </c>
      <c r="F16" s="195" t="s">
        <v>19</v>
      </c>
      <c r="G16" s="198" t="s">
        <v>203</v>
      </c>
      <c r="H16" s="129" t="s">
        <v>99</v>
      </c>
      <c r="I16" s="198" t="s">
        <v>1047</v>
      </c>
      <c r="J16" s="195" t="s">
        <v>2579</v>
      </c>
      <c r="K16" s="196" t="s">
        <v>2580</v>
      </c>
      <c r="L16" s="99"/>
      <c r="M16" s="195"/>
      <c r="N16" s="195" t="s">
        <v>2581</v>
      </c>
      <c r="O16" s="198"/>
      <c r="P16" s="198"/>
      <c r="Q16" s="198"/>
      <c r="R16" s="198"/>
      <c r="S16" s="83"/>
      <c r="T16" s="240"/>
      <c r="U16" s="83"/>
      <c r="V16" s="153"/>
      <c r="W16" s="153"/>
    </row>
    <row r="17" spans="1:23" s="107" customFormat="1" ht="242.25" x14ac:dyDescent="0.2">
      <c r="A17" s="100" t="s">
        <v>2745</v>
      </c>
      <c r="B17" s="196" t="s">
        <v>2106</v>
      </c>
      <c r="C17" s="198" t="s">
        <v>272</v>
      </c>
      <c r="D17" s="195" t="s">
        <v>273</v>
      </c>
      <c r="E17" s="195" t="s">
        <v>1003</v>
      </c>
      <c r="F17" s="196" t="s">
        <v>17</v>
      </c>
      <c r="G17" s="198" t="s">
        <v>1046</v>
      </c>
      <c r="H17" s="129" t="s">
        <v>99</v>
      </c>
      <c r="I17" s="198" t="s">
        <v>1047</v>
      </c>
      <c r="J17" s="196" t="s">
        <v>274</v>
      </c>
      <c r="K17" s="196" t="s">
        <v>1917</v>
      </c>
      <c r="L17" s="203"/>
      <c r="M17" s="196"/>
      <c r="N17" s="196" t="s">
        <v>1918</v>
      </c>
      <c r="O17" s="198"/>
      <c r="P17" s="198"/>
      <c r="Q17" s="198"/>
      <c r="R17" s="198"/>
      <c r="S17" s="83"/>
      <c r="T17" s="240"/>
      <c r="U17" s="83"/>
      <c r="V17" s="153"/>
      <c r="W17" s="153"/>
    </row>
    <row r="18" spans="1:23" s="107" customFormat="1" ht="255" x14ac:dyDescent="0.2">
      <c r="A18" s="100" t="s">
        <v>2748</v>
      </c>
      <c r="B18" s="196" t="s">
        <v>2106</v>
      </c>
      <c r="C18" s="198" t="s">
        <v>275</v>
      </c>
      <c r="D18" s="194" t="s">
        <v>276</v>
      </c>
      <c r="E18" s="194" t="s">
        <v>1003</v>
      </c>
      <c r="F18" s="196" t="s">
        <v>17</v>
      </c>
      <c r="G18" s="198" t="s">
        <v>1046</v>
      </c>
      <c r="H18" s="129" t="s">
        <v>99</v>
      </c>
      <c r="I18" s="198" t="s">
        <v>1047</v>
      </c>
      <c r="J18" s="196" t="s">
        <v>277</v>
      </c>
      <c r="K18" s="196" t="s">
        <v>1919</v>
      </c>
      <c r="L18" s="203"/>
      <c r="M18" s="196"/>
      <c r="N18" s="196" t="s">
        <v>1920</v>
      </c>
      <c r="O18" s="198"/>
      <c r="P18" s="198"/>
      <c r="Q18" s="198"/>
      <c r="R18" s="198"/>
      <c r="S18" s="83"/>
      <c r="T18" s="240"/>
      <c r="U18" s="83"/>
      <c r="V18" s="153"/>
      <c r="W18" s="153"/>
    </row>
    <row r="19" spans="1:23" s="107" customFormat="1" ht="409.5" x14ac:dyDescent="0.2">
      <c r="A19" s="100" t="s">
        <v>2750</v>
      </c>
      <c r="B19" s="196" t="s">
        <v>2106</v>
      </c>
      <c r="C19" s="196" t="s">
        <v>2588</v>
      </c>
      <c r="D19" s="194" t="s">
        <v>2589</v>
      </c>
      <c r="E19" s="194" t="s">
        <v>2590</v>
      </c>
      <c r="F19" s="196" t="s">
        <v>17</v>
      </c>
      <c r="G19" s="198" t="s">
        <v>203</v>
      </c>
      <c r="H19" s="129" t="s">
        <v>99</v>
      </c>
      <c r="I19" s="198" t="s">
        <v>1047</v>
      </c>
      <c r="J19" s="194" t="s">
        <v>95</v>
      </c>
      <c r="K19" s="196" t="s">
        <v>2591</v>
      </c>
      <c r="L19" s="203"/>
      <c r="M19" s="103" t="s">
        <v>2592</v>
      </c>
      <c r="N19" s="196" t="s">
        <v>2593</v>
      </c>
      <c r="O19" s="198"/>
      <c r="P19" s="198"/>
      <c r="Q19" s="198"/>
      <c r="R19" s="198"/>
      <c r="S19" s="83"/>
      <c r="T19" s="240"/>
      <c r="U19" s="83"/>
      <c r="V19" s="153"/>
      <c r="W19" s="153"/>
    </row>
    <row r="20" spans="1:23" s="107" customFormat="1" ht="114.75" x14ac:dyDescent="0.2">
      <c r="A20" s="100" t="s">
        <v>2752</v>
      </c>
      <c r="B20" s="196" t="s">
        <v>2106</v>
      </c>
      <c r="C20" s="194" t="s">
        <v>2619</v>
      </c>
      <c r="D20" s="194" t="s">
        <v>2619</v>
      </c>
      <c r="E20" s="194" t="s">
        <v>2606</v>
      </c>
      <c r="F20" s="198" t="s">
        <v>17</v>
      </c>
      <c r="G20" s="198" t="s">
        <v>1046</v>
      </c>
      <c r="H20" s="316" t="s">
        <v>99</v>
      </c>
      <c r="I20" s="198" t="s">
        <v>1047</v>
      </c>
      <c r="J20" s="153"/>
      <c r="K20" s="196" t="s">
        <v>2620</v>
      </c>
      <c r="L20" s="203"/>
      <c r="M20" s="203"/>
      <c r="N20" s="196" t="s">
        <v>2621</v>
      </c>
      <c r="O20" s="198"/>
      <c r="P20" s="198"/>
      <c r="Q20" s="198"/>
      <c r="R20" s="198"/>
      <c r="S20" s="83"/>
      <c r="T20" s="240"/>
      <c r="U20" s="83"/>
      <c r="V20" s="472"/>
      <c r="W20" s="473"/>
    </row>
    <row r="21" spans="1:23" s="107" customFormat="1" ht="140.25" x14ac:dyDescent="0.2">
      <c r="A21" s="100" t="s">
        <v>2753</v>
      </c>
      <c r="B21" s="153" t="s">
        <v>985</v>
      </c>
      <c r="C21" s="457" t="s">
        <v>986</v>
      </c>
      <c r="D21" s="457" t="s">
        <v>986</v>
      </c>
      <c r="E21" s="109" t="s">
        <v>1009</v>
      </c>
      <c r="F21" s="104" t="s">
        <v>17</v>
      </c>
      <c r="G21" s="198" t="s">
        <v>1046</v>
      </c>
      <c r="H21" s="279" t="s">
        <v>99</v>
      </c>
      <c r="I21" s="198" t="s">
        <v>1047</v>
      </c>
      <c r="J21" s="104" t="s">
        <v>987</v>
      </c>
      <c r="K21" s="111" t="s">
        <v>988</v>
      </c>
      <c r="L21" s="112"/>
      <c r="M21" s="104"/>
      <c r="N21" s="111" t="s">
        <v>989</v>
      </c>
      <c r="O21" s="198"/>
      <c r="P21" s="198"/>
      <c r="Q21" s="198"/>
      <c r="R21" s="198"/>
      <c r="S21" s="83"/>
      <c r="T21" s="240"/>
      <c r="U21" s="83"/>
      <c r="V21" s="199"/>
      <c r="W21" s="199"/>
    </row>
    <row r="22" spans="1:23" s="107" customFormat="1" ht="102" x14ac:dyDescent="0.2">
      <c r="A22" s="100" t="s">
        <v>2754</v>
      </c>
      <c r="B22" s="153" t="s">
        <v>990</v>
      </c>
      <c r="C22" s="458" t="s">
        <v>991</v>
      </c>
      <c r="D22" s="458" t="s">
        <v>991</v>
      </c>
      <c r="E22" s="109" t="s">
        <v>1009</v>
      </c>
      <c r="F22" s="213" t="s">
        <v>17</v>
      </c>
      <c r="G22" s="198" t="s">
        <v>203</v>
      </c>
      <c r="H22" s="279" t="s">
        <v>99</v>
      </c>
      <c r="I22" s="198" t="s">
        <v>1047</v>
      </c>
      <c r="J22" s="104" t="s">
        <v>987</v>
      </c>
      <c r="K22" s="196" t="s">
        <v>992</v>
      </c>
      <c r="L22" s="99"/>
      <c r="M22" s="196"/>
      <c r="N22" s="196" t="s">
        <v>993</v>
      </c>
      <c r="O22" s="198"/>
      <c r="P22" s="198"/>
      <c r="Q22" s="198"/>
      <c r="R22" s="198"/>
      <c r="S22" s="83"/>
      <c r="T22" s="240"/>
      <c r="U22" s="83"/>
      <c r="V22" s="199"/>
      <c r="W22" s="199"/>
    </row>
    <row r="23" spans="1:23" s="107" customFormat="1" ht="114.75" x14ac:dyDescent="0.2">
      <c r="A23" s="100" t="s">
        <v>2755</v>
      </c>
      <c r="B23" s="153" t="s">
        <v>994</v>
      </c>
      <c r="C23" s="458" t="s">
        <v>995</v>
      </c>
      <c r="D23" s="458" t="s">
        <v>995</v>
      </c>
      <c r="E23" s="109" t="s">
        <v>1009</v>
      </c>
      <c r="F23" s="213" t="s">
        <v>17</v>
      </c>
      <c r="G23" s="198" t="s">
        <v>203</v>
      </c>
      <c r="H23" s="279" t="s">
        <v>99</v>
      </c>
      <c r="I23" s="198" t="s">
        <v>1047</v>
      </c>
      <c r="J23" s="104" t="s">
        <v>987</v>
      </c>
      <c r="K23" s="196" t="s">
        <v>996</v>
      </c>
      <c r="L23" s="153"/>
      <c r="M23" s="153"/>
      <c r="N23" s="196" t="s">
        <v>997</v>
      </c>
      <c r="O23" s="198"/>
      <c r="P23" s="198"/>
      <c r="Q23" s="198"/>
      <c r="R23" s="198"/>
      <c r="S23" s="83"/>
      <c r="T23" s="240"/>
      <c r="U23" s="83"/>
      <c r="V23" s="199"/>
      <c r="W23" s="199"/>
    </row>
    <row r="24" spans="1:23" s="107" customFormat="1" ht="229.5" x14ac:dyDescent="0.2">
      <c r="A24" s="100" t="s">
        <v>2756</v>
      </c>
      <c r="B24" s="196" t="s">
        <v>2363</v>
      </c>
      <c r="C24" s="198" t="s">
        <v>1114</v>
      </c>
      <c r="D24" s="459" t="s">
        <v>1120</v>
      </c>
      <c r="E24" s="129" t="s">
        <v>1116</v>
      </c>
      <c r="F24" s="194" t="s">
        <v>19</v>
      </c>
      <c r="G24" s="194" t="s">
        <v>1046</v>
      </c>
      <c r="H24" s="279" t="s">
        <v>99</v>
      </c>
      <c r="I24" s="194"/>
      <c r="J24" s="195" t="s">
        <v>1121</v>
      </c>
      <c r="K24" s="196" t="s">
        <v>1122</v>
      </c>
      <c r="L24" s="196"/>
      <c r="M24" s="196"/>
      <c r="N24" s="196" t="s">
        <v>1123</v>
      </c>
      <c r="O24" s="198"/>
      <c r="P24" s="198"/>
      <c r="Q24" s="198"/>
      <c r="R24" s="198"/>
      <c r="S24" s="83"/>
      <c r="T24" s="240"/>
      <c r="U24" s="83"/>
      <c r="V24" s="199"/>
      <c r="W24" s="199"/>
    </row>
    <row r="25" spans="1:23" s="107" customFormat="1" ht="204" x14ac:dyDescent="0.2">
      <c r="A25" s="100" t="s">
        <v>2757</v>
      </c>
      <c r="B25" s="196" t="s">
        <v>2106</v>
      </c>
      <c r="C25" s="198" t="s">
        <v>228</v>
      </c>
      <c r="D25" s="194" t="s">
        <v>229</v>
      </c>
      <c r="E25" s="194" t="s">
        <v>1050</v>
      </c>
      <c r="F25" s="196" t="s">
        <v>18</v>
      </c>
      <c r="G25" s="198" t="s">
        <v>1046</v>
      </c>
      <c r="H25" s="129" t="s">
        <v>99</v>
      </c>
      <c r="I25" s="198" t="s">
        <v>1047</v>
      </c>
      <c r="J25" s="195" t="s">
        <v>2124</v>
      </c>
      <c r="K25" s="195" t="s">
        <v>1887</v>
      </c>
      <c r="L25" s="99"/>
      <c r="M25" s="196"/>
      <c r="N25" s="195" t="s">
        <v>1888</v>
      </c>
      <c r="O25" s="198"/>
      <c r="P25" s="198"/>
      <c r="Q25" s="219"/>
      <c r="R25" s="198"/>
      <c r="S25" s="83"/>
      <c r="T25" s="240"/>
      <c r="U25" s="83"/>
      <c r="V25" s="153"/>
      <c r="W25" s="153"/>
    </row>
    <row r="26" spans="1:23" s="107" customFormat="1" ht="127.5" x14ac:dyDescent="0.2">
      <c r="A26" s="100" t="s">
        <v>2758</v>
      </c>
      <c r="B26" s="196" t="s">
        <v>2106</v>
      </c>
      <c r="C26" s="194" t="s">
        <v>2674</v>
      </c>
      <c r="D26" s="194" t="s">
        <v>2675</v>
      </c>
      <c r="E26" s="194" t="s">
        <v>2895</v>
      </c>
      <c r="F26" s="196" t="s">
        <v>17</v>
      </c>
      <c r="G26" s="431" t="s">
        <v>1046</v>
      </c>
      <c r="H26" s="129" t="s">
        <v>99</v>
      </c>
      <c r="I26" s="139" t="s">
        <v>1047</v>
      </c>
      <c r="J26" s="197" t="s">
        <v>2538</v>
      </c>
      <c r="K26" s="196" t="s">
        <v>2676</v>
      </c>
      <c r="L26" s="432"/>
      <c r="M26" s="432"/>
      <c r="N26" s="237" t="s">
        <v>2540</v>
      </c>
      <c r="O26" s="198"/>
      <c r="P26" s="198"/>
      <c r="Q26" s="203"/>
      <c r="R26" s="198"/>
      <c r="S26" s="83"/>
      <c r="T26" s="434"/>
      <c r="U26" s="83"/>
      <c r="V26" s="199"/>
      <c r="W26" s="199"/>
    </row>
    <row r="27" spans="1:23" x14ac:dyDescent="0.2">
      <c r="A27" s="501"/>
      <c r="B27" s="224"/>
    </row>
    <row r="28" spans="1:23" x14ac:dyDescent="0.2">
      <c r="A28" s="501"/>
      <c r="B28" s="224"/>
    </row>
    <row r="29" spans="1:23" x14ac:dyDescent="0.2">
      <c r="A29" s="501"/>
      <c r="B29" s="224"/>
    </row>
    <row r="30" spans="1:23" x14ac:dyDescent="0.2">
      <c r="A30" s="501"/>
      <c r="B30" s="224"/>
    </row>
    <row r="31" spans="1:23" x14ac:dyDescent="0.2">
      <c r="A31" s="501"/>
      <c r="B31" s="224"/>
    </row>
    <row r="32" spans="1:23" x14ac:dyDescent="0.2">
      <c r="A32" s="501"/>
      <c r="B32" s="224"/>
    </row>
    <row r="33" spans="1:2" x14ac:dyDescent="0.2">
      <c r="A33" s="501"/>
      <c r="B33" s="224"/>
    </row>
    <row r="34" spans="1:2" x14ac:dyDescent="0.2">
      <c r="A34" s="501"/>
      <c r="B34" s="224"/>
    </row>
    <row r="35" spans="1:2" x14ac:dyDescent="0.2">
      <c r="A35" s="501"/>
      <c r="B35" s="224"/>
    </row>
    <row r="36" spans="1:2" x14ac:dyDescent="0.2">
      <c r="A36" s="501"/>
      <c r="B36" s="224"/>
    </row>
    <row r="37" spans="1:2" x14ac:dyDescent="0.2">
      <c r="A37" s="501"/>
      <c r="B37" s="224"/>
    </row>
    <row r="38" spans="1:2" x14ac:dyDescent="0.2">
      <c r="A38" s="501"/>
      <c r="B38" s="224"/>
    </row>
    <row r="39" spans="1:2" x14ac:dyDescent="0.2">
      <c r="A39" s="501"/>
      <c r="B39" s="224"/>
    </row>
    <row r="40" spans="1:2" x14ac:dyDescent="0.2">
      <c r="A40" s="501"/>
      <c r="B40" s="224"/>
    </row>
    <row r="41" spans="1:2" x14ac:dyDescent="0.2">
      <c r="A41" s="501"/>
      <c r="B41" s="224"/>
    </row>
    <row r="42" spans="1:2" x14ac:dyDescent="0.2">
      <c r="A42" s="501"/>
      <c r="B42" s="224"/>
    </row>
    <row r="43" spans="1:2" x14ac:dyDescent="0.2">
      <c r="A43" s="501"/>
      <c r="B43" s="224"/>
    </row>
    <row r="44" spans="1:2" x14ac:dyDescent="0.2">
      <c r="A44" s="501"/>
      <c r="B44" s="224"/>
    </row>
    <row r="45" spans="1:2" x14ac:dyDescent="0.2">
      <c r="A45" s="501"/>
      <c r="B45" s="224"/>
    </row>
    <row r="46" spans="1:2" x14ac:dyDescent="0.2">
      <c r="A46" s="501"/>
      <c r="B46" s="224"/>
    </row>
    <row r="47" spans="1:2" x14ac:dyDescent="0.2">
      <c r="A47" s="501"/>
      <c r="B47" s="224"/>
    </row>
    <row r="48" spans="1:2" x14ac:dyDescent="0.2">
      <c r="A48" s="501"/>
      <c r="B48" s="224"/>
    </row>
    <row r="49" spans="1:2" x14ac:dyDescent="0.2">
      <c r="A49" s="501"/>
      <c r="B49" s="224"/>
    </row>
    <row r="50" spans="1:2" x14ac:dyDescent="0.2">
      <c r="A50" s="501"/>
      <c r="B50" s="224"/>
    </row>
    <row r="51" spans="1:2" x14ac:dyDescent="0.2">
      <c r="A51" s="501"/>
      <c r="B51" s="224"/>
    </row>
    <row r="52" spans="1:2" x14ac:dyDescent="0.2">
      <c r="A52" s="501"/>
      <c r="B52" s="224"/>
    </row>
    <row r="53" spans="1:2" x14ac:dyDescent="0.2">
      <c r="A53" s="501"/>
      <c r="B53" s="224"/>
    </row>
    <row r="54" spans="1:2" x14ac:dyDescent="0.2">
      <c r="A54" s="501"/>
      <c r="B54" s="224"/>
    </row>
    <row r="55" spans="1:2" x14ac:dyDescent="0.2">
      <c r="A55" s="501"/>
      <c r="B55" s="224"/>
    </row>
    <row r="56" spans="1:2" x14ac:dyDescent="0.2">
      <c r="A56" s="501"/>
      <c r="B56" s="224"/>
    </row>
    <row r="57" spans="1:2" x14ac:dyDescent="0.2">
      <c r="A57" s="501"/>
      <c r="B57" s="224"/>
    </row>
    <row r="58" spans="1:2" x14ac:dyDescent="0.2">
      <c r="A58" s="501"/>
      <c r="B58" s="224"/>
    </row>
    <row r="59" spans="1:2" x14ac:dyDescent="0.2">
      <c r="A59" s="501"/>
      <c r="B59" s="224"/>
    </row>
    <row r="60" spans="1:2" x14ac:dyDescent="0.2">
      <c r="A60" s="501"/>
      <c r="B60" s="224"/>
    </row>
  </sheetData>
  <autoFilter ref="A2:W26"/>
  <conditionalFormatting sqref="P3:P26">
    <cfRule type="cellIs" dxfId="17" priority="4" stopIfTrue="1" operator="equal">
      <formula>"Failed"</formula>
    </cfRule>
    <cfRule type="cellIs" dxfId="16" priority="5" stopIfTrue="1" operator="equal">
      <formula>"Blocked"</formula>
    </cfRule>
    <cfRule type="cellIs" dxfId="15" priority="6" stopIfTrue="1" operator="equal">
      <formula>"In progress"</formula>
    </cfRule>
  </conditionalFormatting>
  <conditionalFormatting sqref="P2">
    <cfRule type="cellIs" dxfId="14" priority="1" stopIfTrue="1" operator="equal">
      <formula>"Failed"</formula>
    </cfRule>
    <cfRule type="cellIs" dxfId="13" priority="2" stopIfTrue="1" operator="equal">
      <formula>"Blocked"</formula>
    </cfRule>
    <cfRule type="cellIs" dxfId="12" priority="3" stopIfTrue="1" operator="equal">
      <formula>"In progress"</formula>
    </cfRule>
  </conditionalFormatting>
  <dataValidations count="9">
    <dataValidation type="list" allowBlank="1" showInputMessage="1" showErrorMessage="1" sqref="F26">
      <formula1>#REF!</formula1>
    </dataValidation>
    <dataValidation type="list" showErrorMessage="1" errorTitle="Please Enter Valid Data." error="Please enter valid data for drop down list." promptTitle="Input BP Priority" sqref="F3:F9">
      <formula1>"High,Low"</formula1>
    </dataValidation>
    <dataValidation type="list" allowBlank="1" showErrorMessage="1" errorTitle="Please Enter Valid Data." error="Please enter valid data for drop down list." promptTitle="Input BP Priority" sqref="I25:I26 I3:I23">
      <formula1>"Draft, Review Ready, Approved, Deferred"</formula1>
    </dataValidation>
    <dataValidation type="list" allowBlank="1" showErrorMessage="1" errorTitle="Please Enter Valid Data." error="Please enter valid data for drop down list." promptTitle="Input BP Priority" sqref="G25 G10:G23">
      <formula1>"Yes, No"</formula1>
    </dataValidation>
    <dataValidation allowBlank="1" showErrorMessage="1" errorTitle="Please Enter Valid Data." error="Please enter valid data for drop down list." promptTitle="Input BP Priority" sqref="G2 P2:Q2 I2"/>
    <dataValidation type="list" allowBlank="1" showInputMessage="1" showErrorMessage="1" sqref="F22:F23 H21:H24">
      <formula1>"High, Medium, Low"</formula1>
    </dataValidation>
    <dataValidation type="list" allowBlank="1" showInputMessage="1" showErrorMessage="1" sqref="F25 F10:F20">
      <formula1>"High,Medium,Low"</formula1>
    </dataValidation>
    <dataValidation type="list" allowBlank="1" showInputMessage="1" showErrorMessage="1" sqref="H20">
      <formula1>"Nirupana,Nishanth,Ritika,Tejas"</formula1>
    </dataValidation>
    <dataValidation type="list" allowBlank="1" showInputMessage="1" showErrorMessage="1" sqref="P3:P26">
      <formula1>"Passed, Failed, In Progress, Blocked, Deferred, NA"</formula1>
    </dataValidation>
  </dataValidations>
  <hyperlinks>
    <hyperlink ref="B13" r:id="rId1" display="http://intranet.opr.statefarm.org/rsdtraining/wfo/courses/qm/02_qm_supv_eval_search_and_playback_recorded_contacts/index.htm"/>
    <hyperlink ref="B10" r:id="rId2" display="http://intranet.opr.statefarm.org/rsdtraining/wfo/courses/qm/02_qm_supv_eval_search_and_playback_recorded_contacts/index.htm"/>
    <hyperlink ref="B11" r:id="rId3" display="http://intranet.opr.statefarm.org/rsdtraining/wfo/courses/qm/02_qm_supv_eval_search_and_playback_recorded_contacts/index.htm"/>
    <hyperlink ref="B12" r:id="rId4" display="http://intranet.opr.statefarm.org/rsdtraining/wfo/courses/qm/02_qm_supv_eval_search_and_playback_recorded_contacts/index.htm"/>
    <hyperlink ref="B16" r:id="rId5" display="http://intranet.opr.statefarm.org/rsdtraining/wfo/courses/qm/02_qm_supv_eval_search_and_playback_recorded_contacts/index.htm"/>
    <hyperlink ref="B15" r:id="rId6" display="http://intranet.opr.statefarm.org/rsdtraining/wfo/courses/qm/02_qm_supv_eval_search_and_playback_recorded_contacts/index.htm"/>
    <hyperlink ref="B14" r:id="rId7" display="http://intranet.opr.statefarm.org/rsdtraining/wfo/courses/qm/05_qm_working_with_reports/index.htm"/>
    <hyperlink ref="B20" r:id="rId8" display="http://intranet.opr.statefarm.org/rsdtraining/wfo/courses/qm/03_qm_monitoring_working_recorded_contacts/index.htm"/>
    <hyperlink ref="B25" r:id="rId9" display="http://intranet.opr.statefarm.org/rsdtraining/wfo/courses/qm/02_qm_supv_eval_search_and_playback_recorded_contacts/index.htm"/>
    <hyperlink ref="B26" r:id="rId10" display="http://intranet.opr.statefarm.org/rsdtraining/wfo/courses/qm/02_qm_supv_eval_search_and_playback_recorded_contacts/index.htm"/>
  </hyperlinks>
  <pageMargins left="0.7" right="0.7" top="0.75" bottom="0.75" header="0.3" footer="0.3"/>
  <legacyDrawing r:id="rId1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workbookViewId="0">
      <selection activeCell="N7" sqref="N7"/>
    </sheetView>
  </sheetViews>
  <sheetFormatPr defaultRowHeight="12.75" x14ac:dyDescent="0.2"/>
  <cols>
    <col min="6" max="6" width="17" customWidth="1"/>
  </cols>
  <sheetData>
    <row r="1" spans="1:17" s="1" customFormat="1" ht="11.25" x14ac:dyDescent="0.2">
      <c r="A1" s="1" t="s">
        <v>2705</v>
      </c>
    </row>
    <row r="2" spans="1:17" s="1" customFormat="1" ht="11.25" x14ac:dyDescent="0.2"/>
    <row r="3" spans="1:17" s="1" customFormat="1" ht="24" customHeight="1" thickBot="1" x14ac:dyDescent="0.3">
      <c r="F3" s="651" t="s">
        <v>121</v>
      </c>
      <c r="G3" s="652"/>
      <c r="H3" s="652"/>
      <c r="I3" s="652"/>
      <c r="J3" s="652"/>
      <c r="K3" s="652"/>
      <c r="L3" s="652"/>
    </row>
    <row r="4" spans="1:17" s="1" customFormat="1" ht="33" customHeight="1" x14ac:dyDescent="0.2">
      <c r="F4" s="444" t="s">
        <v>14</v>
      </c>
      <c r="G4" s="445" t="s">
        <v>100</v>
      </c>
      <c r="H4" s="445" t="s">
        <v>101</v>
      </c>
      <c r="I4" s="445" t="s">
        <v>35</v>
      </c>
      <c r="J4" s="445" t="s">
        <v>36</v>
      </c>
      <c r="K4" s="445" t="s">
        <v>102</v>
      </c>
      <c r="L4" s="446" t="s">
        <v>103</v>
      </c>
    </row>
    <row r="5" spans="1:17" s="1" customFormat="1" ht="33" customHeight="1" x14ac:dyDescent="0.2">
      <c r="F5" s="442" t="s">
        <v>2699</v>
      </c>
      <c r="G5" s="443">
        <f>E16</f>
        <v>78</v>
      </c>
      <c r="H5" s="443">
        <f>G16</f>
        <v>0</v>
      </c>
      <c r="I5" s="443">
        <f>H16</f>
        <v>0</v>
      </c>
      <c r="J5" s="443">
        <f>I16</f>
        <v>0</v>
      </c>
      <c r="K5" s="454">
        <f>H5/G5</f>
        <v>0</v>
      </c>
      <c r="L5" s="455">
        <f>I5/G5</f>
        <v>0</v>
      </c>
    </row>
    <row r="6" spans="1:17" s="1" customFormat="1" ht="33" customHeight="1" x14ac:dyDescent="0.2">
      <c r="F6" s="442" t="s">
        <v>2700</v>
      </c>
      <c r="G6" s="443">
        <f>E24</f>
        <v>42</v>
      </c>
      <c r="H6" s="443">
        <f>G24</f>
        <v>0</v>
      </c>
      <c r="I6" s="443">
        <f>H24</f>
        <v>0</v>
      </c>
      <c r="J6" s="443">
        <f>I24</f>
        <v>0</v>
      </c>
      <c r="K6" s="454">
        <f>H6/G6</f>
        <v>0</v>
      </c>
      <c r="L6" s="455">
        <f>I6/G6</f>
        <v>0</v>
      </c>
    </row>
    <row r="7" spans="1:17" s="1" customFormat="1" ht="33" customHeight="1" x14ac:dyDescent="0.2">
      <c r="F7" s="442" t="s">
        <v>2701</v>
      </c>
      <c r="G7" s="443">
        <f>E32</f>
        <v>52</v>
      </c>
      <c r="H7" s="443">
        <f>G32</f>
        <v>0</v>
      </c>
      <c r="I7" s="443">
        <f>H32</f>
        <v>0</v>
      </c>
      <c r="J7" s="443">
        <f>I32</f>
        <v>0</v>
      </c>
      <c r="K7" s="454">
        <f>H7/G7</f>
        <v>0</v>
      </c>
      <c r="L7" s="455">
        <f>I7/G7</f>
        <v>0</v>
      </c>
    </row>
    <row r="8" spans="1:17" s="1" customFormat="1" ht="24" x14ac:dyDescent="0.2">
      <c r="F8" s="447" t="s">
        <v>2698</v>
      </c>
      <c r="G8" s="448">
        <f>E40</f>
        <v>24</v>
      </c>
      <c r="H8" s="448">
        <f>G40</f>
        <v>0</v>
      </c>
      <c r="I8" s="448">
        <f>H40</f>
        <v>0</v>
      </c>
      <c r="J8" s="448">
        <f>I40</f>
        <v>0</v>
      </c>
      <c r="K8" s="454">
        <f>H8/G8</f>
        <v>0</v>
      </c>
      <c r="L8" s="455">
        <f>I8/G8</f>
        <v>0</v>
      </c>
    </row>
    <row r="9" spans="1:17" s="1" customFormat="1" thickBot="1" x14ac:dyDescent="0.25">
      <c r="F9" s="76" t="s">
        <v>100</v>
      </c>
      <c r="G9" s="66">
        <f>G5+G6+G7+G8</f>
        <v>196</v>
      </c>
      <c r="H9" s="66">
        <f>H5+H6+H7+H8</f>
        <v>0</v>
      </c>
      <c r="I9" s="66">
        <f>I5+I6+I7+I8</f>
        <v>0</v>
      </c>
      <c r="J9" s="66">
        <f>J5+J6+J7+J8</f>
        <v>0</v>
      </c>
      <c r="K9" s="67">
        <f>H9/G9</f>
        <v>0</v>
      </c>
      <c r="L9" s="68">
        <f>I9/G9</f>
        <v>0</v>
      </c>
    </row>
    <row r="10" spans="1:17" s="21" customFormat="1" ht="22.5" customHeight="1" x14ac:dyDescent="0.2">
      <c r="D10" s="193"/>
      <c r="E10" s="193"/>
      <c r="F10" s="193"/>
      <c r="G10" s="193"/>
      <c r="H10" s="193"/>
      <c r="I10" s="193"/>
    </row>
    <row r="11" spans="1:17" s="1" customFormat="1" thickBot="1" x14ac:dyDescent="0.3">
      <c r="F11" s="653" t="s">
        <v>2702</v>
      </c>
      <c r="G11" s="654"/>
      <c r="H11" s="654"/>
      <c r="I11" s="654"/>
      <c r="J11" s="654"/>
      <c r="K11" s="654"/>
      <c r="L11" s="654"/>
    </row>
    <row r="12" spans="1:17" s="1" customFormat="1" ht="33.75" x14ac:dyDescent="0.2">
      <c r="D12" s="37" t="s">
        <v>14</v>
      </c>
      <c r="E12" s="37" t="s">
        <v>33</v>
      </c>
      <c r="F12" s="37" t="s">
        <v>32</v>
      </c>
      <c r="G12" s="37" t="s">
        <v>25</v>
      </c>
      <c r="H12" s="37" t="s">
        <v>22</v>
      </c>
      <c r="I12" s="37" t="s">
        <v>23</v>
      </c>
      <c r="J12" s="37" t="s">
        <v>24</v>
      </c>
      <c r="K12" s="38" t="s">
        <v>31</v>
      </c>
      <c r="L12" s="166" t="s">
        <v>34</v>
      </c>
      <c r="M12" s="37" t="s">
        <v>26</v>
      </c>
      <c r="N12" s="37" t="s">
        <v>27</v>
      </c>
      <c r="O12" s="37" t="s">
        <v>28</v>
      </c>
      <c r="P12" s="37" t="s">
        <v>29</v>
      </c>
      <c r="Q12" s="38" t="s">
        <v>30</v>
      </c>
    </row>
    <row r="13" spans="1:17" s="1" customFormat="1" ht="11.25" x14ac:dyDescent="0.2">
      <c r="D13" s="33" t="s">
        <v>17</v>
      </c>
      <c r="E13" s="77">
        <f>COUNTIF('NonAg Skill rule'!F:F,"High")</f>
        <v>57</v>
      </c>
      <c r="F13" s="25">
        <f>COUNTIFS('NonAg Skill rule'!F:F,"High",'NonAg Skill rule'!P:P,"In Progress")</f>
        <v>0</v>
      </c>
      <c r="G13" s="77">
        <f>+H13+I13+J13+K13</f>
        <v>0</v>
      </c>
      <c r="H13" s="77">
        <f>COUNTIFS('NonAg Skill rule'!F:F,"High",'NonAg Skill rule'!P:P,"Passed")</f>
        <v>0</v>
      </c>
      <c r="I13" s="77">
        <f>COUNTIFS('NonAg Skill rule'!F:F,"High",'NonAg Skill rule'!P:P,"Failed")</f>
        <v>0</v>
      </c>
      <c r="J13" s="25">
        <f>COUNTIFS('NonAg Skill rule'!F:F,"High",'NonAg Skill rule'!P:P,"Blocked")</f>
        <v>0</v>
      </c>
      <c r="K13" s="25">
        <f>COUNTIFS('NonAg Skill rule'!F:F,"High",'NonAg Skill rule'!P:P,"Deferred")</f>
        <v>0</v>
      </c>
      <c r="L13" s="26">
        <f>F13/MAX(E13,1)</f>
        <v>0</v>
      </c>
      <c r="M13" s="79">
        <f>H13/MAX(E13,1)</f>
        <v>0</v>
      </c>
      <c r="N13" s="26">
        <f>I13/MAX(E13,1)</f>
        <v>0</v>
      </c>
      <c r="O13" s="26">
        <f>J13/MAX(E13,1)</f>
        <v>0</v>
      </c>
      <c r="P13" s="79">
        <f>G13/MAX(E13,1)</f>
        <v>0</v>
      </c>
      <c r="Q13" s="27">
        <f>H13/MAX(G13,1)</f>
        <v>0</v>
      </c>
    </row>
    <row r="14" spans="1:17" s="1" customFormat="1" ht="11.25" customHeight="1" x14ac:dyDescent="0.2">
      <c r="D14" s="35" t="s">
        <v>18</v>
      </c>
      <c r="E14" s="77">
        <f>COUNTIF('NonAg Skill rule'!F:F,"Medium")</f>
        <v>14</v>
      </c>
      <c r="F14" s="25">
        <f>COUNTIFS('NonAg Skill rule'!F:F,"Medium",'NonAg Skill rule'!P:P,"In Progress")</f>
        <v>0</v>
      </c>
      <c r="G14" s="77">
        <f>H14+I14+J14+K14</f>
        <v>0</v>
      </c>
      <c r="H14" s="77">
        <f>COUNTIFS('NonAg Skill rule'!F:F,"Medium",'NonAg Skill rule'!P:P,"Passed")</f>
        <v>0</v>
      </c>
      <c r="I14" s="77">
        <f>COUNTIFS('NonAg Skill rule'!F:F,"Medium",'NonAg Skill rule'!P:P,"Failed")</f>
        <v>0</v>
      </c>
      <c r="J14" s="25">
        <f>COUNTIFS('NonAg Skill rule'!P:P,"Medium",'NonAg Skill rule'!P:P,"Blocked")</f>
        <v>0</v>
      </c>
      <c r="K14" s="25">
        <f>COUNTIFS('NonAg Skill rule'!P:P,"Medium",'NonAg Skill rule'!P:P,"Deferred")</f>
        <v>0</v>
      </c>
      <c r="L14" s="26">
        <f>F14/MAX(E14,1)</f>
        <v>0</v>
      </c>
      <c r="M14" s="79">
        <f>H14/MAX(E14,1)</f>
        <v>0</v>
      </c>
      <c r="N14" s="26">
        <f>I14/MAX(E14,1)</f>
        <v>0</v>
      </c>
      <c r="O14" s="26">
        <f>J14/MAX(E14,1)</f>
        <v>0</v>
      </c>
      <c r="P14" s="79">
        <f>G14/MAX(E14,1)</f>
        <v>0</v>
      </c>
      <c r="Q14" s="27">
        <f>H14/MAX(G14,1)</f>
        <v>0</v>
      </c>
    </row>
    <row r="15" spans="1:17" s="1" customFormat="1" ht="11.25" customHeight="1" x14ac:dyDescent="0.2">
      <c r="D15" s="34" t="s">
        <v>19</v>
      </c>
      <c r="E15" s="77">
        <f>COUNTIF('NonAg Skill rule'!F:F,"Low")</f>
        <v>7</v>
      </c>
      <c r="F15" s="25">
        <f>COUNTIFS('NonAg Skill rule'!F:F,"Low",'NonAg Skill rule'!P:P,"In Progress")</f>
        <v>0</v>
      </c>
      <c r="G15" s="77">
        <f>H15+I15+J15+K15</f>
        <v>0</v>
      </c>
      <c r="H15" s="77">
        <f>COUNTIFS('NonAg Skill rule'!F:F,"Low",'NonAg Skill rule'!P:P,"Passed")</f>
        <v>0</v>
      </c>
      <c r="I15" s="77">
        <f>COUNTIFS('NonAg Skill rule'!F:F,"Low",'NonAg Skill rule'!P:P,"Failed")</f>
        <v>0</v>
      </c>
      <c r="J15" s="25">
        <f>COUNTIFS('NonAg Skill rule'!F:F,"Low",'NonAg Skill rule'!P:P,"Blocked")</f>
        <v>0</v>
      </c>
      <c r="K15" s="25">
        <f>COUNTIFS('NonAg Skill rule'!F:F,"Low",'NonAg Skill rule'!P:P,"Deferred")</f>
        <v>0</v>
      </c>
      <c r="L15" s="26">
        <f>F15/MAX(E15,1)</f>
        <v>0</v>
      </c>
      <c r="M15" s="79">
        <f>H15/MAX(E15,1)</f>
        <v>0</v>
      </c>
      <c r="N15" s="26">
        <f>I15/MAX(E15,1)</f>
        <v>0</v>
      </c>
      <c r="O15" s="26">
        <f>J15/MAX(E15,1)</f>
        <v>0</v>
      </c>
      <c r="P15" s="79">
        <f>G15/MAX(E15,1)</f>
        <v>0</v>
      </c>
      <c r="Q15" s="27">
        <f>H15/MAX(G15,1)</f>
        <v>0</v>
      </c>
    </row>
    <row r="16" spans="1:17" s="1" customFormat="1" ht="15.75" thickBot="1" x14ac:dyDescent="0.3">
      <c r="D16" s="36" t="s">
        <v>37</v>
      </c>
      <c r="E16" s="78">
        <f t="shared" ref="E16:K16" si="0">E13+E14+E15</f>
        <v>78</v>
      </c>
      <c r="F16" s="28">
        <f t="shared" si="0"/>
        <v>0</v>
      </c>
      <c r="G16" s="78">
        <f>H16+I16+J16+K16</f>
        <v>0</v>
      </c>
      <c r="H16" s="78">
        <f t="shared" si="0"/>
        <v>0</v>
      </c>
      <c r="I16" s="78">
        <f t="shared" si="0"/>
        <v>0</v>
      </c>
      <c r="J16" s="28">
        <f t="shared" si="0"/>
        <v>0</v>
      </c>
      <c r="K16" s="29">
        <f t="shared" si="0"/>
        <v>0</v>
      </c>
      <c r="L16" s="30">
        <f>F16/MAX(E16,1)</f>
        <v>0</v>
      </c>
      <c r="M16" s="80">
        <f>H16/MAX(E16,1)</f>
        <v>0</v>
      </c>
      <c r="N16" s="31">
        <f>I16/MAX(E16,1)</f>
        <v>0</v>
      </c>
      <c r="O16" s="31">
        <f>J16/MAX(E16,1)</f>
        <v>0</v>
      </c>
      <c r="P16" s="80">
        <f>G16/MAX(E16,1)</f>
        <v>0</v>
      </c>
      <c r="Q16" s="32">
        <f>H16/MAX(G16,1)</f>
        <v>0</v>
      </c>
    </row>
    <row r="17" spans="4:17" s="1" customFormat="1" ht="11.25" x14ac:dyDescent="0.2"/>
    <row r="18" spans="4:17" s="169" customFormat="1" ht="15" x14ac:dyDescent="0.25">
      <c r="D18" s="170"/>
      <c r="E18" s="170"/>
      <c r="F18" s="675" t="s">
        <v>2898</v>
      </c>
      <c r="G18" s="675"/>
      <c r="H18" s="675"/>
      <c r="I18" s="675"/>
      <c r="J18" s="675"/>
      <c r="K18" s="675"/>
      <c r="L18" s="171"/>
      <c r="M18" s="171"/>
      <c r="N18" s="171"/>
      <c r="O18" s="171"/>
      <c r="P18" s="171"/>
      <c r="Q18" s="171"/>
    </row>
    <row r="19" spans="4:17" s="1" customFormat="1" ht="12" thickBot="1" x14ac:dyDescent="0.25"/>
    <row r="20" spans="4:17" s="1" customFormat="1" ht="33.75" x14ac:dyDescent="0.2">
      <c r="D20" s="37" t="s">
        <v>14</v>
      </c>
      <c r="E20" s="37" t="s">
        <v>33</v>
      </c>
      <c r="F20" s="37" t="s">
        <v>32</v>
      </c>
      <c r="G20" s="37" t="s">
        <v>25</v>
      </c>
      <c r="H20" s="37" t="s">
        <v>22</v>
      </c>
      <c r="I20" s="37" t="s">
        <v>23</v>
      </c>
      <c r="J20" s="37" t="s">
        <v>24</v>
      </c>
      <c r="K20" s="38" t="s">
        <v>31</v>
      </c>
      <c r="L20" s="166" t="s">
        <v>34</v>
      </c>
      <c r="M20" s="37" t="s">
        <v>26</v>
      </c>
      <c r="N20" s="37" t="s">
        <v>27</v>
      </c>
      <c r="O20" s="37" t="s">
        <v>28</v>
      </c>
      <c r="P20" s="37" t="s">
        <v>29</v>
      </c>
      <c r="Q20" s="38" t="s">
        <v>30</v>
      </c>
    </row>
    <row r="21" spans="4:17" s="1" customFormat="1" ht="11.25" x14ac:dyDescent="0.2">
      <c r="D21" s="33" t="s">
        <v>17</v>
      </c>
      <c r="E21" s="77">
        <f>COUNTIF('CoreAg Org Rule'!F:F,"High")</f>
        <v>34</v>
      </c>
      <c r="F21" s="25">
        <f>COUNTIFS('CoreAg Org Rule'!F:F,"High",'CoreAg Org Rule'!P:P,"In Progress")</f>
        <v>0</v>
      </c>
      <c r="G21" s="77">
        <f>H21+I21+J21+K21</f>
        <v>0</v>
      </c>
      <c r="H21" s="77">
        <f>COUNTIFS('CoreAg Org Rule'!F:F,"High",'CoreAg Org Rule'!P:P,"Passed")</f>
        <v>0</v>
      </c>
      <c r="I21" s="77">
        <f>COUNTIFS('CoreAg Org Rule'!F:F,"High",'CoreAg Org Rule'!P:P,"Failed")</f>
        <v>0</v>
      </c>
      <c r="J21" s="25">
        <f>COUNTIFS('CoreAg Org Rule'!F:F,"High",'CoreAg Org Rule'!P:P,"Blocked")</f>
        <v>0</v>
      </c>
      <c r="K21" s="25">
        <f>COUNTIFS('CoreAg Org Rule'!F:F,"High",'CoreAg Org Rule'!P:P,"Deferred")</f>
        <v>0</v>
      </c>
      <c r="L21" s="26">
        <f>F21/MAX(E21,1)</f>
        <v>0</v>
      </c>
      <c r="M21" s="79">
        <f>H21/MAX(E21,1)</f>
        <v>0</v>
      </c>
      <c r="N21" s="26">
        <f>I21/MAX(E21,1)</f>
        <v>0</v>
      </c>
      <c r="O21" s="26">
        <f>J21/MAX(E21,1)</f>
        <v>0</v>
      </c>
      <c r="P21" s="79">
        <f>G21/MAX(E21,1)</f>
        <v>0</v>
      </c>
      <c r="Q21" s="27">
        <f>H21/MAX(G21,1)</f>
        <v>0</v>
      </c>
    </row>
    <row r="22" spans="4:17" s="1" customFormat="1" ht="11.25" customHeight="1" x14ac:dyDescent="0.2">
      <c r="D22" s="35" t="s">
        <v>18</v>
      </c>
      <c r="E22" s="77">
        <f>COUNTIF('CoreAg Org Rule'!F:F,"Medium")</f>
        <v>3</v>
      </c>
      <c r="F22" s="25">
        <f>COUNTIFS('CoreAg Org Rule'!F:F,"Medium",'CoreAg Org Rule'!P:P,"In Progress")</f>
        <v>0</v>
      </c>
      <c r="G22" s="77">
        <f>H22+I22+J22+K22</f>
        <v>0</v>
      </c>
      <c r="H22" s="77">
        <f>COUNTIFS('CoreAg Org Rule'!F:F,"Medium",'CoreAg Org Rule'!P:P,"Passed")</f>
        <v>0</v>
      </c>
      <c r="I22" s="77">
        <f>COUNTIFS('CoreAg Org Rule'!F:F,"Medium",'CoreAg Org Rule'!P:P,"Failed")</f>
        <v>0</v>
      </c>
      <c r="J22" s="25">
        <f>COUNTIFS('CoreAg Org Rule'!F:F,"Medium",'CoreAg Org Rule'!P:P,"Blocked")</f>
        <v>0</v>
      </c>
      <c r="K22" s="25">
        <f>COUNTIFS('CoreAg Org Rule'!F:F,"Medium",'CoreAg Org Rule'!P:P,"Deferred")</f>
        <v>0</v>
      </c>
      <c r="L22" s="26">
        <f>F22/MAX(E22,1)</f>
        <v>0</v>
      </c>
      <c r="M22" s="79">
        <f>H22/MAX(E22,1)</f>
        <v>0</v>
      </c>
      <c r="N22" s="26">
        <f>I22/MAX(E22,1)</f>
        <v>0</v>
      </c>
      <c r="O22" s="26">
        <f>J22/MAX(E22,1)</f>
        <v>0</v>
      </c>
      <c r="P22" s="79">
        <f>G22/MAX(E22,1)</f>
        <v>0</v>
      </c>
      <c r="Q22" s="27">
        <f>H22/MAX(G22,1)</f>
        <v>0</v>
      </c>
    </row>
    <row r="23" spans="4:17" s="1" customFormat="1" ht="11.25" customHeight="1" x14ac:dyDescent="0.2">
      <c r="D23" s="34" t="s">
        <v>19</v>
      </c>
      <c r="E23" s="77">
        <f>COUNTIF('CoreAg Org Rule'!F:F,"Low")</f>
        <v>5</v>
      </c>
      <c r="F23" s="25">
        <f>COUNTIFS('CoreAg Org Rule'!F:F,"Low",'CoreAg Org Rule'!P:P,"In Progress")</f>
        <v>0</v>
      </c>
      <c r="G23" s="77">
        <f>H23+I23+J23+K23</f>
        <v>0</v>
      </c>
      <c r="H23" s="77">
        <f>COUNTIFS('CoreAg Org Rule'!F:F,"Low",'CoreAg Org Rule'!P:P,"Passed")</f>
        <v>0</v>
      </c>
      <c r="I23" s="77">
        <f>COUNTIFS('CoreAg Org Rule'!F:F,"Low",'CoreAg Org Rule'!P:P,"Failed")</f>
        <v>0</v>
      </c>
      <c r="J23" s="25">
        <f>COUNTIFS('CoreAg Org Rule'!F:F,"Low",'CoreAg Org Rule'!P:P,"Blocked")</f>
        <v>0</v>
      </c>
      <c r="K23" s="25">
        <f>COUNTIFS('CoreAg Org Rule'!F:F,"Low",'CoreAg Org Rule'!P:P,"Deferred")</f>
        <v>0</v>
      </c>
      <c r="L23" s="26">
        <f>F23/MAX(E23,1)</f>
        <v>0</v>
      </c>
      <c r="M23" s="79">
        <f>H23/MAX(E23,1)</f>
        <v>0</v>
      </c>
      <c r="N23" s="26">
        <f>I23/MAX(E23,1)</f>
        <v>0</v>
      </c>
      <c r="O23" s="26">
        <f>J23/MAX(E23,1)</f>
        <v>0</v>
      </c>
      <c r="P23" s="79">
        <f>G23/MAX(E23,1)</f>
        <v>0</v>
      </c>
      <c r="Q23" s="27">
        <f>H23/MAX(G23,1)</f>
        <v>0</v>
      </c>
    </row>
    <row r="24" spans="4:17" s="1" customFormat="1" ht="15.75" thickBot="1" x14ac:dyDescent="0.3">
      <c r="D24" s="36" t="s">
        <v>37</v>
      </c>
      <c r="E24" s="78">
        <f>E21+E22+E23</f>
        <v>42</v>
      </c>
      <c r="F24" s="28">
        <f>F21+F22+F23</f>
        <v>0</v>
      </c>
      <c r="G24" s="78">
        <f>H24+I24+J24+K24</f>
        <v>0</v>
      </c>
      <c r="H24" s="78">
        <f>H21+H22+H23</f>
        <v>0</v>
      </c>
      <c r="I24" s="78">
        <f>I21+I22+I23</f>
        <v>0</v>
      </c>
      <c r="J24" s="28">
        <f>J21+J22+J23</f>
        <v>0</v>
      </c>
      <c r="K24" s="29">
        <f>K21+K22+K23</f>
        <v>0</v>
      </c>
      <c r="L24" s="30">
        <f>F24/MAX(E24,1)</f>
        <v>0</v>
      </c>
      <c r="M24" s="80">
        <f>H24/MAX(E24,1)</f>
        <v>0</v>
      </c>
      <c r="N24" s="31">
        <f>I24/MAX(E24,1)</f>
        <v>0</v>
      </c>
      <c r="O24" s="31">
        <f>J24/MAX(E24,1)</f>
        <v>0</v>
      </c>
      <c r="P24" s="80">
        <f>G24/MAX(E24,1)</f>
        <v>0</v>
      </c>
      <c r="Q24" s="32">
        <f>H24/MAX(G24,1)</f>
        <v>0</v>
      </c>
    </row>
    <row r="27" spans="4:17" s="1" customFormat="1" thickBot="1" x14ac:dyDescent="0.3">
      <c r="F27" s="653" t="s">
        <v>2703</v>
      </c>
      <c r="G27" s="654"/>
      <c r="H27" s="654"/>
      <c r="I27" s="654"/>
      <c r="J27" s="654"/>
      <c r="K27" s="654"/>
      <c r="L27" s="654"/>
    </row>
    <row r="28" spans="4:17" s="1" customFormat="1" ht="33.75" x14ac:dyDescent="0.2">
      <c r="D28" s="37" t="s">
        <v>14</v>
      </c>
      <c r="E28" s="37" t="s">
        <v>33</v>
      </c>
      <c r="F28" s="37" t="s">
        <v>32</v>
      </c>
      <c r="G28" s="37" t="s">
        <v>25</v>
      </c>
      <c r="H28" s="37" t="s">
        <v>22</v>
      </c>
      <c r="I28" s="37" t="s">
        <v>23</v>
      </c>
      <c r="J28" s="37" t="s">
        <v>24</v>
      </c>
      <c r="K28" s="38" t="s">
        <v>31</v>
      </c>
      <c r="L28" s="166" t="s">
        <v>34</v>
      </c>
      <c r="M28" s="37" t="s">
        <v>26</v>
      </c>
      <c r="N28" s="37" t="s">
        <v>27</v>
      </c>
      <c r="O28" s="37" t="s">
        <v>28</v>
      </c>
      <c r="P28" s="37" t="s">
        <v>29</v>
      </c>
      <c r="Q28" s="38" t="s">
        <v>30</v>
      </c>
    </row>
    <row r="29" spans="4:17" s="1" customFormat="1" ht="11.25" x14ac:dyDescent="0.2">
      <c r="D29" s="33" t="s">
        <v>17</v>
      </c>
      <c r="E29" s="77">
        <f>COUNTIF('NonAg Org Rule'!F:F,"High")</f>
        <v>34</v>
      </c>
      <c r="F29" s="25">
        <f>COUNTIFS('NonAg Org Rule'!F:F,"High",'NonAg Org Rule'!F:F,"In Progress")</f>
        <v>0</v>
      </c>
      <c r="G29" s="77">
        <f>H29+I19+J29+K29</f>
        <v>0</v>
      </c>
      <c r="H29" s="77">
        <f>COUNTIFS('NonAg Org Rule'!F:F,"High",'NonAg Org Rule'!P:P,"Passed")</f>
        <v>0</v>
      </c>
      <c r="I29" s="77">
        <f>COUNTIFS('NonAg Org Rule'!F:F,"High",'NonAg Org Rule'!P:P,"Failed")</f>
        <v>0</v>
      </c>
      <c r="J29" s="25">
        <f>COUNTIFS('NonAg Org Rule'!F:F,"High",'NonAg Org Rule'!P:P,"Blocked")</f>
        <v>0</v>
      </c>
      <c r="K29" s="25">
        <f>COUNTIFS('NonAg Org Rule'!F:F,"High",'NonAg Org Rule'!P:P,"Deferred")</f>
        <v>0</v>
      </c>
      <c r="L29" s="26">
        <f>F29/MAX(E29,1)</f>
        <v>0</v>
      </c>
      <c r="M29" s="79">
        <f>H29/MAX(E29,1)</f>
        <v>0</v>
      </c>
      <c r="N29" s="26">
        <f>I29/MAX(E29,1)</f>
        <v>0</v>
      </c>
      <c r="O29" s="26">
        <f>J29/MAX(E29,1)</f>
        <v>0</v>
      </c>
      <c r="P29" s="79">
        <f>G29/MAX(E29,1)</f>
        <v>0</v>
      </c>
      <c r="Q29" s="27">
        <f>H29/MAX(G29,1)</f>
        <v>0</v>
      </c>
    </row>
    <row r="30" spans="4:17" s="1" customFormat="1" ht="11.25" customHeight="1" x14ac:dyDescent="0.2">
      <c r="D30" s="35" t="s">
        <v>18</v>
      </c>
      <c r="E30" s="77">
        <f>COUNTIF('NonAg Org Rule'!F:F,"Medium")</f>
        <v>12</v>
      </c>
      <c r="F30" s="25">
        <f>COUNTIFS('NonAg Org Rule'!P:P,"Medium",'NonAg Org Rule'!F:F,"In Progress")</f>
        <v>0</v>
      </c>
      <c r="G30" s="77">
        <f>H30+I30+J30+K30</f>
        <v>0</v>
      </c>
      <c r="H30" s="77">
        <f>COUNTIFS('NonAg Org Rule'!F:F,"Medium",'NonAg Org Rule'!P:P,"Passed")</f>
        <v>0</v>
      </c>
      <c r="I30" s="77">
        <f>COUNTIFS('NonAg Org Rule'!F:F,"Medium",'NonAg Org Rule'!P:P,"Failed")</f>
        <v>0</v>
      </c>
      <c r="J30" s="25">
        <f>COUNTIFS('NonAg Org Rule'!F:F,"Medium",'NonAg Org Rule'!P:P,"Blocked")</f>
        <v>0</v>
      </c>
      <c r="K30" s="25">
        <f>COUNTIFS('NonAg Org Rule'!F:F,"Medium",'NonAg Org Rule'!P:P,"Blocked")</f>
        <v>0</v>
      </c>
      <c r="L30" s="26">
        <f>F30/MAX(E30,1)</f>
        <v>0</v>
      </c>
      <c r="M30" s="79">
        <f>H30/MAX(E30,1)</f>
        <v>0</v>
      </c>
      <c r="N30" s="26">
        <f>I30/MAX(E30,1)</f>
        <v>0</v>
      </c>
      <c r="O30" s="26">
        <f>J30/MAX(E30,1)</f>
        <v>0</v>
      </c>
      <c r="P30" s="79">
        <f>G30/MAX(E30,1)</f>
        <v>0</v>
      </c>
      <c r="Q30" s="27">
        <f>H30/MAX(G30,1)</f>
        <v>0</v>
      </c>
    </row>
    <row r="31" spans="4:17" s="1" customFormat="1" ht="11.25" customHeight="1" x14ac:dyDescent="0.2">
      <c r="D31" s="34" t="s">
        <v>19</v>
      </c>
      <c r="E31" s="77">
        <f>COUNTIF('NonAg Org Rule'!F:F,"Low")</f>
        <v>6</v>
      </c>
      <c r="F31" s="25">
        <f>COUNTIFS('NonAg Org Rule'!F:F,"Low",'NonAg Org Rule'!F:F,"In Progress")</f>
        <v>0</v>
      </c>
      <c r="G31" s="77">
        <f>H31+I31+J31+K31</f>
        <v>0</v>
      </c>
      <c r="H31" s="77">
        <f>COUNTIFS('NonAg Org Rule'!F:F,"Low",'NonAg Org Rule'!P:P,"Passed")</f>
        <v>0</v>
      </c>
      <c r="I31" s="77">
        <f>COUNTIFS('NonAg Org Rule'!F:F,"Low",'NonAg Org Rule'!P:P,"Failed")</f>
        <v>0</v>
      </c>
      <c r="J31" s="25">
        <f>COUNTIFS('NonAg Org Rule'!F:F,"Low",'NonAg Org Rule'!P:P,"Blocked")</f>
        <v>0</v>
      </c>
      <c r="K31" s="25">
        <f>COUNTIFS('NonAg Org Rule'!F:F,"Low",'NonAg Org Rule'!P:P,"Blocked")</f>
        <v>0</v>
      </c>
      <c r="L31" s="26">
        <f>F31/MAX(E31,1)</f>
        <v>0</v>
      </c>
      <c r="M31" s="79">
        <f>H31/MAX(E31,1)</f>
        <v>0</v>
      </c>
      <c r="N31" s="26">
        <f>I31/MAX(E31,1)</f>
        <v>0</v>
      </c>
      <c r="O31" s="26">
        <f>J31/MAX(E31,1)</f>
        <v>0</v>
      </c>
      <c r="P31" s="79">
        <f>G31/MAX(E31,1)</f>
        <v>0</v>
      </c>
      <c r="Q31" s="27">
        <f>H31/MAX(G31,1)</f>
        <v>0</v>
      </c>
    </row>
    <row r="32" spans="4:17" s="1" customFormat="1" ht="15.75" customHeight="1" thickBot="1" x14ac:dyDescent="0.3">
      <c r="D32" s="36" t="s">
        <v>37</v>
      </c>
      <c r="E32" s="78">
        <f t="shared" ref="E32:K32" si="1">E29+E30+E31</f>
        <v>52</v>
      </c>
      <c r="F32" s="28">
        <f t="shared" si="1"/>
        <v>0</v>
      </c>
      <c r="G32" s="78">
        <f t="shared" si="1"/>
        <v>0</v>
      </c>
      <c r="H32" s="78">
        <f t="shared" si="1"/>
        <v>0</v>
      </c>
      <c r="I32" s="78">
        <f t="shared" si="1"/>
        <v>0</v>
      </c>
      <c r="J32" s="28">
        <f t="shared" si="1"/>
        <v>0</v>
      </c>
      <c r="K32" s="29">
        <f t="shared" si="1"/>
        <v>0</v>
      </c>
      <c r="L32" s="30">
        <f>F32/MAX(E32,1)</f>
        <v>0</v>
      </c>
      <c r="M32" s="80">
        <f>H32/MAX(E32,1)</f>
        <v>0</v>
      </c>
      <c r="N32" s="31">
        <f>I32/MAX(E32,1)</f>
        <v>0</v>
      </c>
      <c r="O32" s="31">
        <f>J32/MAX(E32,1)</f>
        <v>0</v>
      </c>
      <c r="P32" s="80">
        <f>G32/MAX(E32,1)</f>
        <v>0</v>
      </c>
      <c r="Q32" s="32">
        <f>H32/MAX(G32,1)</f>
        <v>0</v>
      </c>
    </row>
    <row r="33" spans="1:18" s="1" customFormat="1" ht="11.25" x14ac:dyDescent="0.2"/>
    <row r="34" spans="1:18" s="1" customFormat="1" ht="22.5" customHeight="1" thickBot="1" x14ac:dyDescent="0.3">
      <c r="F34" s="676" t="s">
        <v>2897</v>
      </c>
      <c r="G34" s="677"/>
      <c r="H34" s="677"/>
      <c r="I34" s="677"/>
      <c r="J34" s="677"/>
      <c r="K34" s="677"/>
    </row>
    <row r="35" spans="1:18" ht="13.5" thickBot="1" x14ac:dyDescent="0.25"/>
    <row r="36" spans="1:18" ht="33.75" x14ac:dyDescent="0.2">
      <c r="A36" s="1"/>
      <c r="B36" s="1"/>
      <c r="C36" s="1"/>
      <c r="D36" s="37" t="s">
        <v>14</v>
      </c>
      <c r="E36" s="37" t="s">
        <v>33</v>
      </c>
      <c r="F36" s="37" t="s">
        <v>32</v>
      </c>
      <c r="G36" s="37" t="s">
        <v>25</v>
      </c>
      <c r="H36" s="37" t="s">
        <v>22</v>
      </c>
      <c r="I36" s="37" t="s">
        <v>23</v>
      </c>
      <c r="J36" s="37" t="s">
        <v>24</v>
      </c>
      <c r="K36" s="38" t="s">
        <v>31</v>
      </c>
      <c r="L36" s="166" t="s">
        <v>34</v>
      </c>
      <c r="M36" s="37" t="s">
        <v>26</v>
      </c>
      <c r="N36" s="37" t="s">
        <v>27</v>
      </c>
      <c r="O36" s="37" t="s">
        <v>28</v>
      </c>
      <c r="P36" s="37" t="s">
        <v>29</v>
      </c>
      <c r="Q36" s="38" t="s">
        <v>30</v>
      </c>
      <c r="R36" s="1"/>
    </row>
    <row r="37" spans="1:18" x14ac:dyDescent="0.2">
      <c r="A37" s="1"/>
      <c r="B37" s="1"/>
      <c r="C37" s="1"/>
      <c r="D37" s="33" t="s">
        <v>17</v>
      </c>
      <c r="E37" s="77">
        <f>COUNTIF('ComplexAg Org Rule'!F:F,"High")</f>
        <v>19</v>
      </c>
      <c r="F37" s="25">
        <f>COUNTIFS('ComplexAg Org Rule'!F:F,"High",'ComplexAg Org Rule'!P:P,"In Progress")</f>
        <v>0</v>
      </c>
      <c r="G37" s="77">
        <f>H37+I37+J37+K37</f>
        <v>0</v>
      </c>
      <c r="H37" s="77">
        <f>COUNTIFS('ComplexAg Org Rule'!F:F,"High",'ComplexAg Org Rule'!P:P,"Passed")</f>
        <v>0</v>
      </c>
      <c r="I37" s="77">
        <f>COUNTIFS('ComplexAg Org Rule'!F:F,"High",'ComplexAg Org Rule'!P:P,"Failed")</f>
        <v>0</v>
      </c>
      <c r="J37" s="25">
        <f>COUNTIFS('ComplexAg Org Rule'!F:F,"High",'ComplexAg Org Rule'!P:P,"Blocked")</f>
        <v>0</v>
      </c>
      <c r="K37" s="25">
        <f>COUNTIFS('ComplexAg Org Rule'!F:F,"High",'ComplexAg Org Rule'!P:P,"Deferred")</f>
        <v>0</v>
      </c>
      <c r="L37" s="26">
        <f>F37/MAX(E37,1)</f>
        <v>0</v>
      </c>
      <c r="M37" s="79">
        <f>H37/MAX(E37,1)</f>
        <v>0</v>
      </c>
      <c r="N37" s="26">
        <f>I37/MAX(E37,1)</f>
        <v>0</v>
      </c>
      <c r="O37" s="26">
        <f>J37/MAX(E37,1)</f>
        <v>0</v>
      </c>
      <c r="P37" s="79">
        <f>G37/MAX(E37,1)</f>
        <v>0</v>
      </c>
      <c r="Q37" s="27">
        <f>H37/MAX(G37,1)</f>
        <v>0</v>
      </c>
      <c r="R37" s="1"/>
    </row>
    <row r="38" spans="1:18" x14ac:dyDescent="0.2">
      <c r="A38" s="1"/>
      <c r="B38" s="1"/>
      <c r="C38" s="1"/>
      <c r="D38" s="35" t="s">
        <v>18</v>
      </c>
      <c r="E38" s="77">
        <f>COUNTIF('ComplexAg Org Rule'!F:F,"Medium")</f>
        <v>3</v>
      </c>
      <c r="F38" s="25">
        <f>COUNTIFS('ComplexAg Org Rule'!F:F,"Medium",'ComplexAg Org Rule'!P:P,"In Progress")</f>
        <v>0</v>
      </c>
      <c r="G38" s="77">
        <f>H38+I38+J38+K38</f>
        <v>0</v>
      </c>
      <c r="H38" s="77">
        <f>COUNTIFS('ComplexAg Org Rule'!F:F,"Medium",'ComplexAg Org Rule'!P:P,"Passed")</f>
        <v>0</v>
      </c>
      <c r="I38" s="77">
        <f>COUNTIFS('ComplexAg Org Rule'!F:F,"Medium",'ComplexAg Org Rule'!P:P,"Failed")</f>
        <v>0</v>
      </c>
      <c r="J38" s="25">
        <f>COUNTIFS('ComplexAg Org Rule'!F:F,"Medium",'ComplexAg Org Rule'!P:P,"Blocked")</f>
        <v>0</v>
      </c>
      <c r="K38" s="25">
        <f>COUNTIFS('ComplexAg Org Rule'!F:F,"Medium",'ComplexAg Org Rule'!P:P,"Deferred")</f>
        <v>0</v>
      </c>
      <c r="L38" s="26">
        <f>F38/MAX(E38,1)</f>
        <v>0</v>
      </c>
      <c r="M38" s="79">
        <f>H38/MAX(E38,1)</f>
        <v>0</v>
      </c>
      <c r="N38" s="26">
        <f>I38/MAX(E38,1)</f>
        <v>0</v>
      </c>
      <c r="O38" s="26">
        <f>J38/MAX(E38,1)</f>
        <v>0</v>
      </c>
      <c r="P38" s="79">
        <f>G38/MAX(E38,1)</f>
        <v>0</v>
      </c>
      <c r="Q38" s="27">
        <f>H38/MAX(G38,1)</f>
        <v>0</v>
      </c>
      <c r="R38" s="1"/>
    </row>
    <row r="39" spans="1:18" x14ac:dyDescent="0.2">
      <c r="A39" s="1"/>
      <c r="B39" s="1"/>
      <c r="C39" s="1"/>
      <c r="D39" s="34" t="s">
        <v>19</v>
      </c>
      <c r="E39" s="77">
        <f>COUNTIF('ComplexAg Org Rule'!F:F,"Low")</f>
        <v>2</v>
      </c>
      <c r="F39" s="25">
        <f>COUNTIFS('ComplexAg Org Rule'!F:F,"Low",'ComplexAg Org Rule'!P:P,"In Progress")</f>
        <v>0</v>
      </c>
      <c r="G39" s="77">
        <f>H39+I39+J39+K39</f>
        <v>0</v>
      </c>
      <c r="H39" s="77">
        <f>COUNTIFS('ComplexAg Org Rule'!F:F,"Low",'ComplexAg Org Rule'!P:P,"Passed")</f>
        <v>0</v>
      </c>
      <c r="I39" s="77">
        <f>COUNTIFS('ComplexAg Org Rule'!F:F,"Low",'ComplexAg Org Rule'!P:P,"Failed")</f>
        <v>0</v>
      </c>
      <c r="J39" s="25">
        <f>COUNTIFS('ComplexAg Org Rule'!F:F,"Low",'ComplexAg Org Rule'!P:P,"Blocked")</f>
        <v>0</v>
      </c>
      <c r="K39" s="25">
        <f>COUNTIFS('ComplexAg Org Rule'!F:F,"Low",'ComplexAg Org Rule'!P:P,"Deferred")</f>
        <v>0</v>
      </c>
      <c r="L39" s="26">
        <f>F39/MAX(E39,1)</f>
        <v>0</v>
      </c>
      <c r="M39" s="79">
        <f>H39/MAX(E39,1)</f>
        <v>0</v>
      </c>
      <c r="N39" s="26">
        <f>I39/MAX(E39,1)</f>
        <v>0</v>
      </c>
      <c r="O39" s="26">
        <f>J39/MAX(E39,1)</f>
        <v>0</v>
      </c>
      <c r="P39" s="79">
        <f>G39/MAX(E39,1)</f>
        <v>0</v>
      </c>
      <c r="Q39" s="27">
        <f>H39/MAX(G39,1)</f>
        <v>0</v>
      </c>
      <c r="R39" s="1"/>
    </row>
    <row r="40" spans="1:18" ht="15.75" thickBot="1" x14ac:dyDescent="0.3">
      <c r="A40" s="1"/>
      <c r="B40" s="1"/>
      <c r="C40" s="1"/>
      <c r="D40" s="36" t="s">
        <v>37</v>
      </c>
      <c r="E40" s="78">
        <f t="shared" ref="E40:K40" si="2">E37+E38+E39</f>
        <v>24</v>
      </c>
      <c r="F40" s="28">
        <f t="shared" si="2"/>
        <v>0</v>
      </c>
      <c r="G40" s="78">
        <f t="shared" si="2"/>
        <v>0</v>
      </c>
      <c r="H40" s="78">
        <f t="shared" si="2"/>
        <v>0</v>
      </c>
      <c r="I40" s="78">
        <f t="shared" si="2"/>
        <v>0</v>
      </c>
      <c r="J40" s="28">
        <f t="shared" si="2"/>
        <v>0</v>
      </c>
      <c r="K40" s="29">
        <f t="shared" si="2"/>
        <v>0</v>
      </c>
      <c r="L40" s="30">
        <f>F40/MAX(E40,1)</f>
        <v>0</v>
      </c>
      <c r="M40" s="80">
        <f>H40/MAX(E40,1)</f>
        <v>0</v>
      </c>
      <c r="N40" s="31">
        <f>I40/MAX(E40,1)</f>
        <v>0</v>
      </c>
      <c r="O40" s="31">
        <f>J40/MAX(E40,1)</f>
        <v>0</v>
      </c>
      <c r="P40" s="80">
        <f>G40/MAX(E40,1)</f>
        <v>0</v>
      </c>
      <c r="Q40" s="32">
        <f>H40/MAX(G40,1)</f>
        <v>0</v>
      </c>
      <c r="R40" s="1"/>
    </row>
    <row r="41" spans="1:18" x14ac:dyDescent="0.2">
      <c r="A41" s="1"/>
      <c r="B41" s="1"/>
      <c r="C41" s="1"/>
      <c r="D41" s="1"/>
      <c r="E41" s="1"/>
      <c r="F41" s="1"/>
      <c r="G41" s="1"/>
      <c r="H41" s="1"/>
      <c r="I41" s="1"/>
      <c r="J41" s="1"/>
      <c r="K41" s="1"/>
      <c r="L41" s="1"/>
      <c r="M41" s="1"/>
      <c r="N41" s="1"/>
      <c r="O41" s="1"/>
      <c r="P41" s="1"/>
      <c r="Q41" s="1"/>
      <c r="R41" s="1"/>
    </row>
    <row r="42" spans="1:18" ht="15.75" thickBot="1" x14ac:dyDescent="0.3">
      <c r="A42" s="169"/>
      <c r="B42" s="169"/>
      <c r="C42" s="169"/>
      <c r="D42" s="170"/>
      <c r="E42" s="170"/>
      <c r="F42" s="170"/>
      <c r="G42" s="170"/>
      <c r="H42" s="170"/>
      <c r="I42" s="170"/>
      <c r="J42" s="170"/>
      <c r="K42" s="170"/>
      <c r="L42" s="171"/>
      <c r="M42" s="171"/>
      <c r="N42" s="171"/>
      <c r="O42" s="171"/>
      <c r="P42" s="171"/>
      <c r="Q42" s="171"/>
      <c r="R42" s="169"/>
    </row>
    <row r="43" spans="1:18" x14ac:dyDescent="0.2">
      <c r="A43" s="1"/>
      <c r="B43" s="1"/>
      <c r="C43" s="1"/>
      <c r="D43" s="661" t="s">
        <v>32</v>
      </c>
      <c r="E43" s="662"/>
      <c r="F43" s="663"/>
      <c r="G43" s="664" t="s">
        <v>38</v>
      </c>
      <c r="H43" s="665"/>
      <c r="I43" s="665"/>
      <c r="J43" s="665"/>
      <c r="K43" s="665"/>
      <c r="L43" s="665"/>
      <c r="M43" s="665"/>
      <c r="N43" s="665"/>
      <c r="O43" s="665"/>
      <c r="P43" s="665"/>
      <c r="Q43" s="665"/>
      <c r="R43" s="666"/>
    </row>
    <row r="44" spans="1:18" x14ac:dyDescent="0.2">
      <c r="A44" s="1"/>
      <c r="B44" s="1"/>
      <c r="C44" s="1"/>
      <c r="D44" s="655" t="s">
        <v>25</v>
      </c>
      <c r="E44" s="656"/>
      <c r="F44" s="657"/>
      <c r="G44" s="658" t="s">
        <v>39</v>
      </c>
      <c r="H44" s="659"/>
      <c r="I44" s="659"/>
      <c r="J44" s="659"/>
      <c r="K44" s="659"/>
      <c r="L44" s="659"/>
      <c r="M44" s="659"/>
      <c r="N44" s="659"/>
      <c r="O44" s="659"/>
      <c r="P44" s="659"/>
      <c r="Q44" s="659"/>
      <c r="R44" s="660"/>
    </row>
    <row r="45" spans="1:18" x14ac:dyDescent="0.2">
      <c r="A45" s="1"/>
      <c r="B45" s="1"/>
      <c r="C45" s="1"/>
      <c r="D45" s="655" t="s">
        <v>22</v>
      </c>
      <c r="E45" s="656"/>
      <c r="F45" s="657"/>
      <c r="G45" s="658" t="s">
        <v>40</v>
      </c>
      <c r="H45" s="659"/>
      <c r="I45" s="659"/>
      <c r="J45" s="659"/>
      <c r="K45" s="659"/>
      <c r="L45" s="659"/>
      <c r="M45" s="659"/>
      <c r="N45" s="659"/>
      <c r="O45" s="659"/>
      <c r="P45" s="659"/>
      <c r="Q45" s="659"/>
      <c r="R45" s="660"/>
    </row>
    <row r="46" spans="1:18" x14ac:dyDescent="0.2">
      <c r="A46" s="1"/>
      <c r="B46" s="1"/>
      <c r="C46" s="1"/>
      <c r="D46" s="655" t="s">
        <v>23</v>
      </c>
      <c r="E46" s="657"/>
      <c r="F46" s="657"/>
      <c r="G46" s="658" t="s">
        <v>41</v>
      </c>
      <c r="H46" s="659"/>
      <c r="I46" s="659"/>
      <c r="J46" s="659"/>
      <c r="K46" s="659"/>
      <c r="L46" s="659"/>
      <c r="M46" s="659"/>
      <c r="N46" s="659"/>
      <c r="O46" s="659"/>
      <c r="P46" s="659"/>
      <c r="Q46" s="659"/>
      <c r="R46" s="660"/>
    </row>
    <row r="47" spans="1:18" x14ac:dyDescent="0.2">
      <c r="A47" s="1"/>
      <c r="B47" s="1"/>
      <c r="C47" s="1"/>
      <c r="D47" s="655" t="s">
        <v>24</v>
      </c>
      <c r="E47" s="657"/>
      <c r="F47" s="657"/>
      <c r="G47" s="658" t="s">
        <v>42</v>
      </c>
      <c r="H47" s="659"/>
      <c r="I47" s="659"/>
      <c r="J47" s="659"/>
      <c r="K47" s="659"/>
      <c r="L47" s="659"/>
      <c r="M47" s="659"/>
      <c r="N47" s="659"/>
      <c r="O47" s="659"/>
      <c r="P47" s="659"/>
      <c r="Q47" s="659"/>
      <c r="R47" s="660"/>
    </row>
    <row r="48" spans="1:18" ht="13.5" thickBot="1" x14ac:dyDescent="0.25">
      <c r="A48" s="1"/>
      <c r="B48" s="1"/>
      <c r="C48" s="1"/>
      <c r="D48" s="667" t="s">
        <v>31</v>
      </c>
      <c r="E48" s="668"/>
      <c r="F48" s="669"/>
      <c r="G48" s="670" t="s">
        <v>59</v>
      </c>
      <c r="H48" s="671"/>
      <c r="I48" s="671"/>
      <c r="J48" s="671"/>
      <c r="K48" s="671"/>
      <c r="L48" s="671"/>
      <c r="M48" s="671"/>
      <c r="N48" s="671"/>
      <c r="O48" s="671"/>
      <c r="P48" s="671"/>
      <c r="Q48" s="671"/>
      <c r="R48" s="672"/>
    </row>
    <row r="49" spans="1:18" x14ac:dyDescent="0.2">
      <c r="A49" s="1"/>
      <c r="B49" s="1"/>
      <c r="C49" s="1"/>
      <c r="D49" s="1"/>
      <c r="E49" s="1"/>
      <c r="F49" s="1"/>
      <c r="G49" s="1"/>
      <c r="H49" s="1"/>
      <c r="I49" s="1"/>
      <c r="J49" s="1"/>
      <c r="K49" s="1"/>
      <c r="L49" s="1"/>
      <c r="M49" s="1"/>
      <c r="N49" s="1"/>
      <c r="O49" s="1"/>
      <c r="P49" s="1"/>
      <c r="Q49" s="1"/>
      <c r="R49" s="1"/>
    </row>
  </sheetData>
  <mergeCells count="17">
    <mergeCell ref="D44:F44"/>
    <mergeCell ref="G44:R44"/>
    <mergeCell ref="D48:F48"/>
    <mergeCell ref="G48:R48"/>
    <mergeCell ref="F18:K18"/>
    <mergeCell ref="F34:K34"/>
    <mergeCell ref="D45:F45"/>
    <mergeCell ref="G45:R45"/>
    <mergeCell ref="D46:F46"/>
    <mergeCell ref="G46:R46"/>
    <mergeCell ref="D47:F47"/>
    <mergeCell ref="G47:R47"/>
    <mergeCell ref="F3:L3"/>
    <mergeCell ref="F11:L11"/>
    <mergeCell ref="F27:L27"/>
    <mergeCell ref="D43:F43"/>
    <mergeCell ref="G43:R43"/>
  </mergeCells>
  <conditionalFormatting sqref="N13:N15">
    <cfRule type="cellIs" dxfId="11" priority="10" stopIfTrue="1" operator="greaterThan">
      <formula>0</formula>
    </cfRule>
  </conditionalFormatting>
  <conditionalFormatting sqref="O13:O15">
    <cfRule type="cellIs" dxfId="10" priority="11" stopIfTrue="1" operator="greaterThan">
      <formula>0</formula>
    </cfRule>
  </conditionalFormatting>
  <conditionalFormatting sqref="L13:L15">
    <cfRule type="cellIs" dxfId="9" priority="12" stopIfTrue="1" operator="greaterThan">
      <formula>0</formula>
    </cfRule>
  </conditionalFormatting>
  <conditionalFormatting sqref="N21:N23">
    <cfRule type="cellIs" dxfId="8" priority="7" stopIfTrue="1" operator="greaterThan">
      <formula>0</formula>
    </cfRule>
  </conditionalFormatting>
  <conditionalFormatting sqref="O21:O23">
    <cfRule type="cellIs" dxfId="7" priority="8" stopIfTrue="1" operator="greaterThan">
      <formula>0</formula>
    </cfRule>
  </conditionalFormatting>
  <conditionalFormatting sqref="L21:L23">
    <cfRule type="cellIs" dxfId="6" priority="9" stopIfTrue="1" operator="greaterThan">
      <formula>0</formula>
    </cfRule>
  </conditionalFormatting>
  <conditionalFormatting sqref="N29:N31">
    <cfRule type="cellIs" dxfId="5" priority="4" stopIfTrue="1" operator="greaterThan">
      <formula>0</formula>
    </cfRule>
  </conditionalFormatting>
  <conditionalFormatting sqref="O29:O31">
    <cfRule type="cellIs" dxfId="4" priority="5" stopIfTrue="1" operator="greaterThan">
      <formula>0</formula>
    </cfRule>
  </conditionalFormatting>
  <conditionalFormatting sqref="L29:L31">
    <cfRule type="cellIs" dxfId="3" priority="6" stopIfTrue="1" operator="greaterThan">
      <formula>0</formula>
    </cfRule>
  </conditionalFormatting>
  <conditionalFormatting sqref="N37:N39">
    <cfRule type="cellIs" dxfId="2" priority="1" stopIfTrue="1" operator="greaterThan">
      <formula>0</formula>
    </cfRule>
  </conditionalFormatting>
  <conditionalFormatting sqref="O37:O39">
    <cfRule type="cellIs" dxfId="1" priority="2" stopIfTrue="1" operator="greaterThan">
      <formula>0</formula>
    </cfRule>
  </conditionalFormatting>
  <conditionalFormatting sqref="L37:L39">
    <cfRule type="cellIs" dxfId="0" priority="3" stopIfTrue="1" operator="greaterThan">
      <formula>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66"/>
  <sheetViews>
    <sheetView topLeftCell="A52" workbookViewId="0">
      <selection activeCell="F63" sqref="F63"/>
    </sheetView>
  </sheetViews>
  <sheetFormatPr defaultRowHeight="12.75" x14ac:dyDescent="0.2"/>
  <cols>
    <col min="2" max="2" width="28" customWidth="1"/>
    <col min="3" max="3" width="36.28515625" bestFit="1" customWidth="1"/>
    <col min="4" max="4" width="23.28515625" customWidth="1"/>
    <col min="7" max="7" width="15" bestFit="1" customWidth="1"/>
    <col min="8" max="8" width="23.28515625" bestFit="1" customWidth="1"/>
    <col min="9" max="9" width="20.28515625" bestFit="1" customWidth="1"/>
  </cols>
  <sheetData>
    <row r="2" spans="2:9" ht="13.5" thickBot="1" x14ac:dyDescent="0.25"/>
    <row r="3" spans="2:9" s="193" customFormat="1" ht="13.5" thickBot="1" x14ac:dyDescent="0.25">
      <c r="B3" s="489" t="s">
        <v>3019</v>
      </c>
      <c r="G3" s="489" t="s">
        <v>3019</v>
      </c>
    </row>
    <row r="4" spans="2:9" s="193" customFormat="1" x14ac:dyDescent="0.2">
      <c r="B4" s="488" t="s">
        <v>2965</v>
      </c>
      <c r="C4" s="477" t="s">
        <v>2966</v>
      </c>
      <c r="D4" s="477" t="s">
        <v>2967</v>
      </c>
      <c r="G4" s="477" t="s">
        <v>2968</v>
      </c>
      <c r="H4" s="477" t="s">
        <v>2966</v>
      </c>
      <c r="I4" s="477" t="s">
        <v>2967</v>
      </c>
    </row>
    <row r="5" spans="2:9" s="193" customFormat="1" x14ac:dyDescent="0.2">
      <c r="B5" s="477" t="s">
        <v>2969</v>
      </c>
      <c r="C5" s="478" t="s">
        <v>2970</v>
      </c>
      <c r="D5" s="479" t="s">
        <v>2971</v>
      </c>
      <c r="G5" s="477" t="s">
        <v>2969</v>
      </c>
      <c r="H5" s="478" t="s">
        <v>2972</v>
      </c>
      <c r="I5" s="479" t="s">
        <v>2973</v>
      </c>
    </row>
    <row r="6" spans="2:9" s="193" customFormat="1" x14ac:dyDescent="0.2">
      <c r="B6" s="477" t="s">
        <v>2524</v>
      </c>
      <c r="C6" s="479" t="s">
        <v>2974</v>
      </c>
      <c r="D6" s="479" t="s">
        <v>2975</v>
      </c>
      <c r="G6" s="477" t="s">
        <v>2524</v>
      </c>
      <c r="H6" s="479" t="s">
        <v>2976</v>
      </c>
      <c r="I6" s="479" t="s">
        <v>2977</v>
      </c>
    </row>
    <row r="7" spans="2:9" s="193" customFormat="1" ht="38.25" x14ac:dyDescent="0.2">
      <c r="B7" s="480" t="s">
        <v>2537</v>
      </c>
      <c r="C7" s="481" t="s">
        <v>2978</v>
      </c>
      <c r="D7" s="481" t="s">
        <v>2979</v>
      </c>
      <c r="G7" s="480" t="s">
        <v>2537</v>
      </c>
      <c r="H7" s="481" t="s">
        <v>2980</v>
      </c>
      <c r="I7" s="481" t="s">
        <v>2981</v>
      </c>
    </row>
    <row r="8" spans="2:9" s="193" customFormat="1" ht="45" x14ac:dyDescent="0.2">
      <c r="B8" s="480" t="s">
        <v>2527</v>
      </c>
      <c r="C8" s="481" t="s">
        <v>2982</v>
      </c>
      <c r="D8" s="481" t="s">
        <v>2983</v>
      </c>
      <c r="G8" s="480" t="s">
        <v>2527</v>
      </c>
      <c r="H8" s="482" t="s">
        <v>2984</v>
      </c>
      <c r="I8" s="481" t="s">
        <v>2985</v>
      </c>
    </row>
    <row r="9" spans="2:9" s="193" customFormat="1" ht="38.25" x14ac:dyDescent="0.2">
      <c r="B9" s="477" t="s">
        <v>2687</v>
      </c>
      <c r="C9" s="483" t="s">
        <v>2986</v>
      </c>
      <c r="D9" s="483" t="s">
        <v>2987</v>
      </c>
      <c r="G9" s="477" t="s">
        <v>2687</v>
      </c>
      <c r="H9" s="481" t="s">
        <v>2980</v>
      </c>
      <c r="I9" s="481" t="s">
        <v>2981</v>
      </c>
    </row>
    <row r="10" spans="2:9" s="193" customFormat="1" ht="38.25" x14ac:dyDescent="0.2">
      <c r="B10" s="480" t="s">
        <v>2530</v>
      </c>
      <c r="C10" s="481" t="s">
        <v>2988</v>
      </c>
      <c r="D10" s="481" t="s">
        <v>2989</v>
      </c>
      <c r="G10" s="480" t="s">
        <v>2530</v>
      </c>
      <c r="H10" s="481" t="s">
        <v>2990</v>
      </c>
      <c r="I10" s="481" t="s">
        <v>2991</v>
      </c>
    </row>
    <row r="11" spans="2:9" s="193" customFormat="1" x14ac:dyDescent="0.2">
      <c r="B11" s="477" t="s">
        <v>2896</v>
      </c>
      <c r="C11" s="225" t="s">
        <v>2992</v>
      </c>
      <c r="D11" s="225"/>
      <c r="G11" s="477" t="s">
        <v>2896</v>
      </c>
      <c r="H11" s="225" t="s">
        <v>2992</v>
      </c>
      <c r="I11" s="225"/>
    </row>
    <row r="12" spans="2:9" s="193" customFormat="1" x14ac:dyDescent="0.2">
      <c r="B12" s="480" t="s">
        <v>2993</v>
      </c>
      <c r="C12" s="484" t="s">
        <v>2994</v>
      </c>
      <c r="D12" s="479" t="s">
        <v>2995</v>
      </c>
      <c r="G12" s="480" t="s">
        <v>2993</v>
      </c>
      <c r="H12" s="484" t="s">
        <v>2996</v>
      </c>
      <c r="I12" s="479" t="s">
        <v>2997</v>
      </c>
    </row>
    <row r="13" spans="2:9" s="193" customFormat="1" x14ac:dyDescent="0.2">
      <c r="B13" s="477" t="s">
        <v>2998</v>
      </c>
      <c r="C13" s="225" t="s">
        <v>2999</v>
      </c>
      <c r="D13" s="225"/>
      <c r="G13" s="477" t="s">
        <v>2998</v>
      </c>
      <c r="H13" s="483" t="s">
        <v>3000</v>
      </c>
      <c r="I13" s="479" t="s">
        <v>3001</v>
      </c>
    </row>
    <row r="14" spans="2:9" s="193" customFormat="1" ht="13.5" thickBot="1" x14ac:dyDescent="0.25"/>
    <row r="15" spans="2:9" s="193" customFormat="1" ht="13.5" thickBot="1" x14ac:dyDescent="0.25">
      <c r="B15" s="489" t="s">
        <v>3019</v>
      </c>
    </row>
    <row r="16" spans="2:9" s="193" customFormat="1" x14ac:dyDescent="0.2">
      <c r="B16" s="485" t="s">
        <v>3002</v>
      </c>
      <c r="C16" s="485" t="s">
        <v>2966</v>
      </c>
      <c r="D16" s="485" t="s">
        <v>2967</v>
      </c>
    </row>
    <row r="17" spans="2:4" s="193" customFormat="1" x14ac:dyDescent="0.2">
      <c r="B17" s="485" t="s">
        <v>2969</v>
      </c>
      <c r="C17" s="486" t="s">
        <v>3003</v>
      </c>
      <c r="D17" s="484" t="s">
        <v>3004</v>
      </c>
    </row>
    <row r="18" spans="2:4" s="193" customFormat="1" x14ac:dyDescent="0.2">
      <c r="B18" s="485" t="s">
        <v>2524</v>
      </c>
      <c r="C18" s="484" t="s">
        <v>3005</v>
      </c>
      <c r="D18" s="484" t="s">
        <v>3006</v>
      </c>
    </row>
    <row r="19" spans="2:4" s="193" customFormat="1" ht="25.5" x14ac:dyDescent="0.2">
      <c r="B19" s="485" t="s">
        <v>2537</v>
      </c>
      <c r="C19" s="487" t="s">
        <v>3007</v>
      </c>
      <c r="D19" s="487" t="s">
        <v>3008</v>
      </c>
    </row>
    <row r="20" spans="2:4" s="193" customFormat="1" ht="25.5" x14ac:dyDescent="0.2">
      <c r="B20" s="485" t="s">
        <v>2527</v>
      </c>
      <c r="C20" s="487" t="s">
        <v>3009</v>
      </c>
      <c r="D20" s="487" t="s">
        <v>3010</v>
      </c>
    </row>
    <row r="21" spans="2:4" s="193" customFormat="1" ht="25.5" x14ac:dyDescent="0.2">
      <c r="B21" s="485" t="s">
        <v>2687</v>
      </c>
      <c r="C21" s="487" t="s">
        <v>3011</v>
      </c>
      <c r="D21" s="487" t="s">
        <v>3012</v>
      </c>
    </row>
    <row r="22" spans="2:4" s="193" customFormat="1" ht="25.5" x14ac:dyDescent="0.2">
      <c r="B22" s="485" t="s">
        <v>2530</v>
      </c>
      <c r="C22" s="487" t="s">
        <v>3013</v>
      </c>
      <c r="D22" s="487" t="s">
        <v>3014</v>
      </c>
    </row>
    <row r="23" spans="2:4" s="193" customFormat="1" x14ac:dyDescent="0.2">
      <c r="B23" s="477" t="s">
        <v>2896</v>
      </c>
      <c r="C23" s="225" t="s">
        <v>2992</v>
      </c>
      <c r="D23" s="225"/>
    </row>
    <row r="24" spans="2:4" s="193" customFormat="1" x14ac:dyDescent="0.2">
      <c r="B24" s="485" t="s">
        <v>2993</v>
      </c>
      <c r="C24" s="479" t="s">
        <v>3015</v>
      </c>
      <c r="D24" s="484" t="s">
        <v>3016</v>
      </c>
    </row>
    <row r="25" spans="2:4" s="193" customFormat="1" x14ac:dyDescent="0.2">
      <c r="B25" s="485" t="s">
        <v>2998</v>
      </c>
      <c r="C25" s="479" t="s">
        <v>3017</v>
      </c>
      <c r="D25" s="479" t="s">
        <v>3018</v>
      </c>
    </row>
    <row r="26" spans="2:4" s="193" customFormat="1" x14ac:dyDescent="0.2"/>
    <row r="27" spans="2:4" s="193" customFormat="1" ht="13.5" thickBot="1" x14ac:dyDescent="0.25"/>
    <row r="28" spans="2:4" s="193" customFormat="1" ht="13.5" thickBot="1" x14ac:dyDescent="0.25">
      <c r="B28" s="489" t="s">
        <v>3020</v>
      </c>
    </row>
    <row r="29" spans="2:4" s="193" customFormat="1" x14ac:dyDescent="0.2">
      <c r="B29" s="488" t="s">
        <v>2968</v>
      </c>
      <c r="C29" s="477" t="s">
        <v>2966</v>
      </c>
      <c r="D29" s="477" t="s">
        <v>2967</v>
      </c>
    </row>
    <row r="30" spans="2:4" s="193" customFormat="1" x14ac:dyDescent="0.2">
      <c r="B30" s="477" t="s">
        <v>2969</v>
      </c>
      <c r="C30" s="478" t="s">
        <v>3021</v>
      </c>
      <c r="D30" s="479" t="s">
        <v>3022</v>
      </c>
    </row>
    <row r="31" spans="2:4" s="193" customFormat="1" x14ac:dyDescent="0.2">
      <c r="B31" s="477" t="s">
        <v>2524</v>
      </c>
      <c r="C31" s="479" t="s">
        <v>3023</v>
      </c>
      <c r="D31" s="479" t="s">
        <v>3024</v>
      </c>
    </row>
    <row r="32" spans="2:4" s="193" customFormat="1" x14ac:dyDescent="0.2">
      <c r="B32" s="480" t="s">
        <v>2537</v>
      </c>
      <c r="C32" s="481" t="s">
        <v>3025</v>
      </c>
      <c r="D32" s="481" t="s">
        <v>3026</v>
      </c>
    </row>
    <row r="33" spans="2:4" s="193" customFormat="1" ht="30" x14ac:dyDescent="0.2">
      <c r="B33" s="480" t="s">
        <v>2527</v>
      </c>
      <c r="C33" s="482" t="s">
        <v>3027</v>
      </c>
      <c r="D33" s="481" t="s">
        <v>3028</v>
      </c>
    </row>
    <row r="34" spans="2:4" s="193" customFormat="1" ht="25.5" x14ac:dyDescent="0.2">
      <c r="B34" s="477" t="s">
        <v>2687</v>
      </c>
      <c r="C34" s="481" t="s">
        <v>3029</v>
      </c>
      <c r="D34" s="481" t="s">
        <v>3030</v>
      </c>
    </row>
    <row r="35" spans="2:4" s="193" customFormat="1" ht="25.5" x14ac:dyDescent="0.2">
      <c r="B35" s="480" t="s">
        <v>2530</v>
      </c>
      <c r="C35" s="481" t="s">
        <v>3031</v>
      </c>
      <c r="D35" s="481" t="s">
        <v>3032</v>
      </c>
    </row>
    <row r="36" spans="2:4" s="193" customFormat="1" x14ac:dyDescent="0.2">
      <c r="B36" s="477" t="s">
        <v>2896</v>
      </c>
      <c r="C36" s="225" t="s">
        <v>3033</v>
      </c>
      <c r="D36" s="225"/>
    </row>
    <row r="37" spans="2:4" s="193" customFormat="1" x14ac:dyDescent="0.2"/>
    <row r="38" spans="2:4" s="193" customFormat="1" ht="13.5" thickBot="1" x14ac:dyDescent="0.25"/>
    <row r="39" spans="2:4" s="193" customFormat="1" ht="13.5" thickBot="1" x14ac:dyDescent="0.25">
      <c r="B39" s="489" t="s">
        <v>3034</v>
      </c>
    </row>
    <row r="40" spans="2:4" s="193" customFormat="1" x14ac:dyDescent="0.2">
      <c r="B40" s="488" t="s">
        <v>2968</v>
      </c>
      <c r="C40" s="477" t="s">
        <v>2966</v>
      </c>
      <c r="D40" s="477" t="s">
        <v>2967</v>
      </c>
    </row>
    <row r="41" spans="2:4" s="193" customFormat="1" x14ac:dyDescent="0.2">
      <c r="B41" s="477" t="s">
        <v>2969</v>
      </c>
      <c r="C41" s="478" t="s">
        <v>3035</v>
      </c>
      <c r="D41" s="479" t="s">
        <v>3036</v>
      </c>
    </row>
    <row r="42" spans="2:4" s="193" customFormat="1" x14ac:dyDescent="0.2">
      <c r="B42" s="477" t="s">
        <v>2524</v>
      </c>
      <c r="C42" s="479" t="s">
        <v>3037</v>
      </c>
      <c r="D42" s="479" t="s">
        <v>3038</v>
      </c>
    </row>
    <row r="43" spans="2:4" s="193" customFormat="1" ht="25.5" x14ac:dyDescent="0.2">
      <c r="B43" s="480" t="s">
        <v>2537</v>
      </c>
      <c r="C43" s="481" t="s">
        <v>3039</v>
      </c>
      <c r="D43" s="481"/>
    </row>
    <row r="44" spans="2:4" s="193" customFormat="1" ht="30" x14ac:dyDescent="0.2">
      <c r="B44" s="480" t="s">
        <v>2527</v>
      </c>
      <c r="C44" s="482" t="s">
        <v>3040</v>
      </c>
      <c r="D44" s="481" t="s">
        <v>3041</v>
      </c>
    </row>
    <row r="45" spans="2:4" s="193" customFormat="1" ht="25.5" x14ac:dyDescent="0.2">
      <c r="B45" s="477" t="s">
        <v>2687</v>
      </c>
      <c r="C45" s="481" t="s">
        <v>3042</v>
      </c>
      <c r="D45" s="481" t="s">
        <v>3043</v>
      </c>
    </row>
    <row r="46" spans="2:4" s="193" customFormat="1" ht="25.5" x14ac:dyDescent="0.2">
      <c r="B46" s="480" t="s">
        <v>2530</v>
      </c>
      <c r="C46" s="481" t="s">
        <v>3044</v>
      </c>
      <c r="D46" s="481" t="s">
        <v>3045</v>
      </c>
    </row>
    <row r="47" spans="2:4" s="193" customFormat="1" x14ac:dyDescent="0.2">
      <c r="B47" s="477" t="s">
        <v>2896</v>
      </c>
      <c r="C47" s="225" t="s">
        <v>3033</v>
      </c>
      <c r="D47" s="225"/>
    </row>
    <row r="48" spans="2:4" s="193" customFormat="1" x14ac:dyDescent="0.2">
      <c r="B48" s="480" t="s">
        <v>3046</v>
      </c>
      <c r="C48" s="225" t="s">
        <v>3033</v>
      </c>
      <c r="D48" s="208" t="s">
        <v>35</v>
      </c>
    </row>
    <row r="49" spans="2:4" s="193" customFormat="1" ht="89.25" x14ac:dyDescent="0.2">
      <c r="B49" s="477" t="s">
        <v>3047</v>
      </c>
      <c r="C49" s="493" t="s">
        <v>3060</v>
      </c>
      <c r="D49" s="494" t="s">
        <v>3061</v>
      </c>
    </row>
    <row r="50" spans="2:4" s="193" customFormat="1" x14ac:dyDescent="0.2">
      <c r="B50" s="480" t="s">
        <v>3048</v>
      </c>
      <c r="C50" s="208" t="s">
        <v>3057</v>
      </c>
      <c r="D50" s="491" t="s">
        <v>3058</v>
      </c>
    </row>
    <row r="51" spans="2:4" x14ac:dyDescent="0.2">
      <c r="B51" s="492" t="s">
        <v>3048</v>
      </c>
      <c r="C51" s="208" t="s">
        <v>3057</v>
      </c>
      <c r="D51" s="495" t="s">
        <v>3059</v>
      </c>
    </row>
    <row r="55" spans="2:4" ht="25.5" x14ac:dyDescent="0.2">
      <c r="B55" s="499" t="s">
        <v>3062</v>
      </c>
      <c r="C55" t="s">
        <v>3071</v>
      </c>
    </row>
    <row r="56" spans="2:4" ht="25.5" x14ac:dyDescent="0.2">
      <c r="B56" s="225" t="s">
        <v>3063</v>
      </c>
      <c r="C56" s="483" t="s">
        <v>3064</v>
      </c>
      <c r="D56" s="483" t="s">
        <v>3065</v>
      </c>
    </row>
    <row r="57" spans="2:4" x14ac:dyDescent="0.2">
      <c r="B57" s="225" t="s">
        <v>2687</v>
      </c>
      <c r="C57" s="225" t="s">
        <v>3068</v>
      </c>
      <c r="D57" s="225"/>
    </row>
    <row r="58" spans="2:4" ht="25.5" x14ac:dyDescent="0.2">
      <c r="B58" s="225" t="s">
        <v>2530</v>
      </c>
      <c r="C58" s="483" t="s">
        <v>3069</v>
      </c>
      <c r="D58" s="483" t="s">
        <v>3070</v>
      </c>
    </row>
    <row r="59" spans="2:4" ht="25.5" x14ac:dyDescent="0.2">
      <c r="B59" s="225" t="s">
        <v>2537</v>
      </c>
      <c r="C59" s="483" t="s">
        <v>3066</v>
      </c>
      <c r="D59" s="483" t="s">
        <v>3067</v>
      </c>
    </row>
    <row r="62" spans="2:4" ht="25.5" x14ac:dyDescent="0.2">
      <c r="B62" s="499" t="s">
        <v>3062</v>
      </c>
      <c r="C62" s="193" t="s">
        <v>3072</v>
      </c>
      <c r="D62" s="193"/>
    </row>
    <row r="63" spans="2:4" ht="25.5" x14ac:dyDescent="0.2">
      <c r="B63" s="225" t="s">
        <v>3063</v>
      </c>
      <c r="C63" s="483" t="s">
        <v>3073</v>
      </c>
      <c r="D63" s="483" t="s">
        <v>3074</v>
      </c>
    </row>
    <row r="64" spans="2:4" x14ac:dyDescent="0.2">
      <c r="B64" s="225" t="s">
        <v>2687</v>
      </c>
      <c r="C64" s="225" t="s">
        <v>3068</v>
      </c>
      <c r="D64" s="225"/>
    </row>
    <row r="65" spans="2:4" ht="25.5" x14ac:dyDescent="0.2">
      <c r="B65" s="225" t="s">
        <v>2530</v>
      </c>
      <c r="C65" s="483" t="s">
        <v>3077</v>
      </c>
      <c r="D65" s="483" t="s">
        <v>3078</v>
      </c>
    </row>
    <row r="66" spans="2:4" ht="25.5" x14ac:dyDescent="0.2">
      <c r="B66" s="225" t="s">
        <v>2537</v>
      </c>
      <c r="C66" s="483" t="s">
        <v>3075</v>
      </c>
      <c r="D66" s="483" t="s">
        <v>3076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39"/>
  <sheetViews>
    <sheetView workbookViewId="0">
      <selection activeCell="B22" sqref="B22"/>
    </sheetView>
  </sheetViews>
  <sheetFormatPr defaultRowHeight="12.75" x14ac:dyDescent="0.2"/>
  <cols>
    <col min="1" max="1" width="40.140625" bestFit="1" customWidth="1"/>
    <col min="2" max="2" width="7.85546875" bestFit="1" customWidth="1"/>
    <col min="3" max="3" width="19.7109375" customWidth="1"/>
    <col min="4" max="4" width="18.5703125" customWidth="1"/>
    <col min="5" max="5" width="22.85546875" customWidth="1"/>
    <col min="6" max="6" width="13.7109375" customWidth="1"/>
    <col min="7" max="7" width="15.5703125" customWidth="1"/>
    <col min="8" max="8" width="42.28515625" customWidth="1"/>
    <col min="9" max="9" width="23" style="193" customWidth="1"/>
    <col min="10" max="10" width="14.28515625" bestFit="1" customWidth="1"/>
    <col min="11" max="11" width="12.5703125" bestFit="1" customWidth="1"/>
    <col min="12" max="12" width="5.7109375" bestFit="1" customWidth="1"/>
  </cols>
  <sheetData>
    <row r="1" spans="1:76" s="193" customFormat="1" ht="15" x14ac:dyDescent="0.25">
      <c r="A1" s="421" t="s">
        <v>2497</v>
      </c>
    </row>
    <row r="2" spans="1:76" s="193" customFormat="1" ht="15" x14ac:dyDescent="0.25">
      <c r="A2" s="421" t="s">
        <v>3093</v>
      </c>
    </row>
    <row r="3" spans="1:76" s="193" customFormat="1" ht="15" x14ac:dyDescent="0.25">
      <c r="A3" s="421" t="s">
        <v>3094</v>
      </c>
    </row>
    <row r="4" spans="1:76" s="193" customFormat="1" x14ac:dyDescent="0.2"/>
    <row r="5" spans="1:76" s="193" customFormat="1" ht="15.75" thickBot="1" x14ac:dyDescent="0.3">
      <c r="A5" s="410" t="s">
        <v>964</v>
      </c>
      <c r="B5" s="131"/>
      <c r="C5" s="131"/>
      <c r="D5" s="131"/>
      <c r="E5" s="131"/>
      <c r="F5" s="131"/>
    </row>
    <row r="6" spans="1:76" s="193" customFormat="1" ht="15.75" thickBot="1" x14ac:dyDescent="0.25">
      <c r="A6" s="409" t="s">
        <v>964</v>
      </c>
      <c r="B6" s="226" t="s">
        <v>965</v>
      </c>
      <c r="C6" s="645" t="s">
        <v>966</v>
      </c>
      <c r="D6" s="646"/>
      <c r="E6" s="646"/>
      <c r="F6" s="647"/>
    </row>
    <row r="7" spans="1:76" s="193" customFormat="1" ht="15.75" thickBot="1" x14ac:dyDescent="0.25">
      <c r="A7" s="132" t="s">
        <v>967</v>
      </c>
      <c r="B7" s="227">
        <v>11.1</v>
      </c>
      <c r="C7" s="648" t="s">
        <v>2400</v>
      </c>
      <c r="D7" s="649"/>
      <c r="E7" s="649"/>
      <c r="F7" s="650"/>
    </row>
    <row r="8" spans="1:76" s="193" customFormat="1" ht="15.75" thickBot="1" x14ac:dyDescent="0.25">
      <c r="A8" s="133" t="s">
        <v>968</v>
      </c>
      <c r="B8" s="227">
        <v>11.1</v>
      </c>
      <c r="C8" s="639" t="s">
        <v>2401</v>
      </c>
      <c r="D8" s="640"/>
      <c r="E8" s="640"/>
      <c r="F8" s="641"/>
    </row>
    <row r="9" spans="1:76" s="193" customFormat="1" ht="15.75" thickBot="1" x14ac:dyDescent="0.25">
      <c r="A9" s="133" t="s">
        <v>969</v>
      </c>
      <c r="B9" s="227">
        <v>11.1</v>
      </c>
      <c r="C9" s="639" t="s">
        <v>2402</v>
      </c>
      <c r="D9" s="640"/>
      <c r="E9" s="640"/>
      <c r="F9" s="641"/>
    </row>
    <row r="10" spans="1:76" s="193" customFormat="1" ht="15.75" thickBot="1" x14ac:dyDescent="0.25">
      <c r="A10" s="133" t="s">
        <v>970</v>
      </c>
      <c r="B10" s="227">
        <v>11.1</v>
      </c>
      <c r="C10" s="639" t="s">
        <v>2403</v>
      </c>
      <c r="D10" s="640"/>
      <c r="E10" s="640"/>
      <c r="F10" s="641"/>
    </row>
    <row r="11" spans="1:76" s="193" customFormat="1" ht="15" x14ac:dyDescent="0.2">
      <c r="A11" s="134" t="s">
        <v>977</v>
      </c>
      <c r="B11" s="227">
        <v>11.1</v>
      </c>
      <c r="C11" s="639" t="s">
        <v>2404</v>
      </c>
      <c r="D11" s="640"/>
      <c r="E11" s="640"/>
      <c r="F11" s="641"/>
    </row>
    <row r="12" spans="1:76" s="193" customFormat="1" ht="15.75" thickBot="1" x14ac:dyDescent="0.25">
      <c r="A12" s="135" t="s">
        <v>978</v>
      </c>
      <c r="B12" s="135">
        <v>11.1</v>
      </c>
      <c r="C12" s="642" t="s">
        <v>1112</v>
      </c>
      <c r="D12" s="643"/>
      <c r="E12" s="643"/>
      <c r="F12" s="644"/>
    </row>
    <row r="13" spans="1:76" s="193" customFormat="1" x14ac:dyDescent="0.2">
      <c r="A13" s="422" t="s">
        <v>2510</v>
      </c>
    </row>
    <row r="14" spans="1:76" s="193" customFormat="1" x14ac:dyDescent="0.2">
      <c r="A14" s="422"/>
    </row>
    <row r="15" spans="1:76" s="225" customFormat="1" ht="15" x14ac:dyDescent="0.2">
      <c r="A15" s="424" t="s">
        <v>2498</v>
      </c>
      <c r="B15" s="424" t="s">
        <v>2422</v>
      </c>
      <c r="C15" s="424" t="s">
        <v>2419</v>
      </c>
      <c r="D15" s="424" t="s">
        <v>1111</v>
      </c>
      <c r="E15" s="424" t="s">
        <v>2418</v>
      </c>
      <c r="F15" s="424" t="s">
        <v>2405</v>
      </c>
      <c r="G15" s="424" t="s">
        <v>2511</v>
      </c>
      <c r="H15" s="424" t="s">
        <v>2417</v>
      </c>
      <c r="I15" s="424" t="s">
        <v>2416</v>
      </c>
      <c r="J15" s="424" t="s">
        <v>2415</v>
      </c>
      <c r="K15" s="224"/>
      <c r="L15" s="224"/>
      <c r="M15" s="224"/>
      <c r="N15" s="224"/>
      <c r="O15" s="224"/>
      <c r="P15" s="224"/>
      <c r="Q15" s="224"/>
      <c r="R15" s="224"/>
      <c r="S15" s="224"/>
      <c r="T15" s="224"/>
      <c r="U15" s="224"/>
      <c r="V15" s="224"/>
      <c r="W15" s="224"/>
      <c r="X15" s="224"/>
      <c r="Y15" s="224"/>
      <c r="Z15" s="224"/>
      <c r="AA15" s="224"/>
      <c r="AB15" s="224"/>
      <c r="AC15" s="224"/>
      <c r="AD15" s="224"/>
      <c r="AE15" s="224"/>
      <c r="AF15" s="224"/>
      <c r="AG15" s="224"/>
      <c r="AH15" s="224"/>
      <c r="AI15" s="224"/>
      <c r="AJ15" s="224"/>
      <c r="AK15" s="224"/>
      <c r="AL15" s="224"/>
      <c r="AM15" s="224"/>
      <c r="AN15" s="224"/>
      <c r="AO15" s="224"/>
      <c r="AP15" s="224"/>
      <c r="AQ15" s="224"/>
      <c r="AR15" s="224"/>
      <c r="AS15" s="224"/>
      <c r="AT15" s="224"/>
      <c r="AU15" s="224"/>
      <c r="AV15" s="224"/>
      <c r="AW15" s="224"/>
      <c r="AX15" s="224"/>
      <c r="AY15" s="224"/>
      <c r="AZ15" s="224"/>
      <c r="BA15" s="224"/>
      <c r="BB15" s="224"/>
      <c r="BC15" s="224"/>
      <c r="BD15" s="224"/>
      <c r="BE15" s="224"/>
      <c r="BF15" s="224"/>
      <c r="BG15" s="224"/>
      <c r="BH15" s="224"/>
      <c r="BI15" s="224"/>
      <c r="BJ15" s="224"/>
      <c r="BK15" s="224"/>
      <c r="BL15" s="224"/>
      <c r="BM15" s="224"/>
      <c r="BN15" s="224"/>
      <c r="BO15" s="224"/>
      <c r="BP15" s="224"/>
      <c r="BQ15" s="224"/>
      <c r="BR15" s="224"/>
      <c r="BS15" s="224"/>
      <c r="BT15" s="224"/>
      <c r="BU15" s="224"/>
      <c r="BV15" s="224"/>
      <c r="BW15" s="224"/>
      <c r="BX15" s="428"/>
    </row>
    <row r="16" spans="1:76" s="225" customFormat="1" ht="15" x14ac:dyDescent="0.2">
      <c r="A16" s="425" t="s">
        <v>2499</v>
      </c>
      <c r="B16" s="425" t="s">
        <v>2500</v>
      </c>
      <c r="C16" s="425" t="s">
        <v>1110</v>
      </c>
      <c r="D16" s="425">
        <v>19911030007</v>
      </c>
      <c r="E16" s="423"/>
      <c r="F16" s="425">
        <v>13094456658</v>
      </c>
      <c r="G16" s="425">
        <v>10154</v>
      </c>
      <c r="H16" s="425" t="s">
        <v>2512</v>
      </c>
      <c r="I16" s="425" t="s">
        <v>2408</v>
      </c>
      <c r="J16" s="425" t="s">
        <v>2421</v>
      </c>
      <c r="K16" s="224"/>
      <c r="L16" s="224"/>
      <c r="M16" s="224"/>
      <c r="N16" s="224"/>
      <c r="O16" s="224"/>
      <c r="P16" s="224"/>
      <c r="Q16" s="224"/>
      <c r="R16" s="224"/>
      <c r="S16" s="224"/>
      <c r="T16" s="224"/>
      <c r="U16" s="224"/>
      <c r="V16" s="224"/>
      <c r="W16" s="224"/>
      <c r="X16" s="224"/>
      <c r="Y16" s="224"/>
      <c r="Z16" s="224"/>
      <c r="AA16" s="224"/>
      <c r="AB16" s="224"/>
      <c r="AC16" s="224"/>
      <c r="AD16" s="224"/>
      <c r="AE16" s="224"/>
      <c r="AF16" s="224"/>
      <c r="AG16" s="224"/>
      <c r="AH16" s="224"/>
      <c r="AI16" s="224"/>
      <c r="AJ16" s="224"/>
      <c r="AK16" s="224"/>
      <c r="AL16" s="224"/>
      <c r="AM16" s="224"/>
      <c r="AN16" s="224"/>
      <c r="AO16" s="224"/>
      <c r="AP16" s="224"/>
      <c r="AQ16" s="224"/>
      <c r="AR16" s="224"/>
      <c r="AS16" s="224"/>
      <c r="AT16" s="224"/>
      <c r="AU16" s="224"/>
      <c r="AV16" s="224"/>
      <c r="AW16" s="224"/>
      <c r="AX16" s="224"/>
      <c r="AY16" s="224"/>
      <c r="AZ16" s="224"/>
      <c r="BA16" s="224"/>
      <c r="BB16" s="224"/>
      <c r="BC16" s="224"/>
      <c r="BD16" s="224"/>
      <c r="BE16" s="224"/>
      <c r="BF16" s="224"/>
      <c r="BG16" s="224"/>
      <c r="BH16" s="224"/>
      <c r="BI16" s="224"/>
      <c r="BJ16" s="224"/>
      <c r="BK16" s="224"/>
      <c r="BL16" s="224"/>
      <c r="BM16" s="224"/>
      <c r="BN16" s="224"/>
      <c r="BO16" s="224"/>
      <c r="BP16" s="224"/>
      <c r="BQ16" s="224"/>
      <c r="BR16" s="224"/>
      <c r="BS16" s="224"/>
      <c r="BT16" s="224"/>
      <c r="BU16" s="224"/>
      <c r="BV16" s="224"/>
      <c r="BW16" s="224"/>
      <c r="BX16" s="428"/>
    </row>
    <row r="17" spans="1:76" s="225" customFormat="1" ht="15" x14ac:dyDescent="0.2">
      <c r="A17" s="425" t="s">
        <v>2501</v>
      </c>
      <c r="B17" s="425" t="s">
        <v>2502</v>
      </c>
      <c r="C17" s="425" t="s">
        <v>2108</v>
      </c>
      <c r="D17" s="425">
        <v>19911030002</v>
      </c>
      <c r="E17" s="425">
        <v>13098085619</v>
      </c>
      <c r="F17" s="425">
        <v>13094456658</v>
      </c>
      <c r="G17" s="425">
        <v>10154</v>
      </c>
      <c r="H17" s="425" t="s">
        <v>2512</v>
      </c>
      <c r="I17" s="425" t="s">
        <v>2408</v>
      </c>
      <c r="J17" s="425" t="s">
        <v>2407</v>
      </c>
      <c r="K17" s="224"/>
      <c r="L17" s="224"/>
      <c r="M17" s="224"/>
      <c r="N17" s="224"/>
      <c r="O17" s="224"/>
      <c r="P17" s="224"/>
      <c r="Q17" s="224"/>
      <c r="R17" s="224"/>
      <c r="S17" s="224"/>
      <c r="T17" s="224"/>
      <c r="U17" s="224"/>
      <c r="V17" s="224"/>
      <c r="W17" s="224"/>
      <c r="X17" s="224"/>
      <c r="Y17" s="224"/>
      <c r="Z17" s="224"/>
      <c r="AA17" s="224"/>
      <c r="AB17" s="224"/>
      <c r="AC17" s="224"/>
      <c r="AD17" s="224"/>
      <c r="AE17" s="224"/>
      <c r="AF17" s="224"/>
      <c r="AG17" s="224"/>
      <c r="AH17" s="224"/>
      <c r="AI17" s="224"/>
      <c r="AJ17" s="224"/>
      <c r="AK17" s="224"/>
      <c r="AL17" s="224"/>
      <c r="AM17" s="224"/>
      <c r="AN17" s="224"/>
      <c r="AO17" s="224"/>
      <c r="AP17" s="224"/>
      <c r="AQ17" s="224"/>
      <c r="AR17" s="224"/>
      <c r="AS17" s="224"/>
      <c r="AT17" s="224"/>
      <c r="AU17" s="224"/>
      <c r="AV17" s="224"/>
      <c r="AW17" s="224"/>
      <c r="AX17" s="224"/>
      <c r="AY17" s="224"/>
      <c r="AZ17" s="224"/>
      <c r="BA17" s="224"/>
      <c r="BB17" s="224"/>
      <c r="BC17" s="224"/>
      <c r="BD17" s="224"/>
      <c r="BE17" s="224"/>
      <c r="BF17" s="224"/>
      <c r="BG17" s="224"/>
      <c r="BH17" s="224"/>
      <c r="BI17" s="224"/>
      <c r="BJ17" s="224"/>
      <c r="BK17" s="224"/>
      <c r="BL17" s="224"/>
      <c r="BM17" s="224"/>
      <c r="BN17" s="224"/>
      <c r="BO17" s="224"/>
      <c r="BP17" s="224"/>
      <c r="BQ17" s="224"/>
      <c r="BR17" s="224"/>
      <c r="BS17" s="224"/>
      <c r="BT17" s="224"/>
      <c r="BU17" s="224"/>
      <c r="BV17" s="224"/>
      <c r="BW17" s="224"/>
      <c r="BX17" s="428"/>
    </row>
    <row r="18" spans="1:76" s="225" customFormat="1" ht="15" x14ac:dyDescent="0.2">
      <c r="A18" s="425" t="s">
        <v>2929</v>
      </c>
      <c r="B18" s="425" t="s">
        <v>2503</v>
      </c>
      <c r="C18" s="425" t="s">
        <v>2448</v>
      </c>
      <c r="D18" s="425">
        <v>19911030003</v>
      </c>
      <c r="E18" s="425">
        <v>13098085620</v>
      </c>
      <c r="F18" s="425">
        <v>13094456658</v>
      </c>
      <c r="G18" s="425">
        <v>10154</v>
      </c>
      <c r="H18" s="425" t="s">
        <v>2512</v>
      </c>
      <c r="I18" s="425" t="s">
        <v>2408</v>
      </c>
      <c r="J18" s="425" t="s">
        <v>2407</v>
      </c>
      <c r="K18" s="224"/>
      <c r="L18" s="224"/>
      <c r="M18" s="224"/>
      <c r="N18" s="224"/>
      <c r="O18" s="224"/>
      <c r="P18" s="224"/>
      <c r="Q18" s="224"/>
      <c r="R18" s="224"/>
      <c r="S18" s="224"/>
      <c r="T18" s="224"/>
      <c r="U18" s="224"/>
      <c r="V18" s="224"/>
      <c r="W18" s="224"/>
      <c r="X18" s="224"/>
      <c r="Y18" s="224"/>
      <c r="Z18" s="224"/>
      <c r="AA18" s="224"/>
      <c r="AB18" s="224"/>
      <c r="AC18" s="224"/>
      <c r="AD18" s="224"/>
      <c r="AE18" s="224"/>
      <c r="AF18" s="224"/>
      <c r="AG18" s="224"/>
      <c r="AH18" s="224"/>
      <c r="AI18" s="224"/>
      <c r="AJ18" s="224"/>
      <c r="AK18" s="224"/>
      <c r="AL18" s="224"/>
      <c r="AM18" s="224"/>
      <c r="AN18" s="224"/>
      <c r="AO18" s="224"/>
      <c r="AP18" s="224"/>
      <c r="AQ18" s="224"/>
      <c r="AR18" s="224"/>
      <c r="AS18" s="224"/>
      <c r="AT18" s="224"/>
      <c r="AU18" s="224"/>
      <c r="AV18" s="224"/>
      <c r="AW18" s="224"/>
      <c r="AX18" s="224"/>
      <c r="AY18" s="224"/>
      <c r="AZ18" s="224"/>
      <c r="BA18" s="224"/>
      <c r="BB18" s="224"/>
      <c r="BC18" s="224"/>
      <c r="BD18" s="224"/>
      <c r="BE18" s="224"/>
      <c r="BF18" s="224"/>
      <c r="BG18" s="224"/>
      <c r="BH18" s="224"/>
      <c r="BI18" s="224"/>
      <c r="BJ18" s="224"/>
      <c r="BK18" s="224"/>
      <c r="BL18" s="224"/>
      <c r="BM18" s="224"/>
      <c r="BN18" s="224"/>
      <c r="BO18" s="224"/>
      <c r="BP18" s="224"/>
      <c r="BQ18" s="224"/>
      <c r="BR18" s="224"/>
      <c r="BS18" s="224"/>
      <c r="BT18" s="224"/>
      <c r="BU18" s="224"/>
      <c r="BV18" s="224"/>
      <c r="BW18" s="224"/>
      <c r="BX18" s="428"/>
    </row>
    <row r="19" spans="1:76" s="225" customFormat="1" ht="15" x14ac:dyDescent="0.2">
      <c r="A19" s="425" t="s">
        <v>2504</v>
      </c>
      <c r="B19" s="425" t="s">
        <v>2505</v>
      </c>
      <c r="C19" s="425" t="s">
        <v>2513</v>
      </c>
      <c r="D19" s="425">
        <v>19911030004</v>
      </c>
      <c r="E19" s="425">
        <v>13098085616</v>
      </c>
      <c r="F19" s="425">
        <v>13094456658</v>
      </c>
      <c r="G19" s="425">
        <v>10154</v>
      </c>
      <c r="H19" s="425" t="s">
        <v>2506</v>
      </c>
      <c r="I19" s="425" t="s">
        <v>2507</v>
      </c>
      <c r="J19" s="425" t="s">
        <v>2407</v>
      </c>
      <c r="K19" s="224"/>
      <c r="L19" s="224"/>
      <c r="M19" s="224"/>
      <c r="N19" s="224"/>
      <c r="O19" s="224"/>
      <c r="P19" s="224"/>
      <c r="Q19" s="224"/>
      <c r="R19" s="224"/>
      <c r="S19" s="224"/>
      <c r="T19" s="224"/>
      <c r="U19" s="224"/>
      <c r="V19" s="224"/>
      <c r="W19" s="224"/>
      <c r="X19" s="224"/>
      <c r="Y19" s="224"/>
      <c r="Z19" s="224"/>
      <c r="AA19" s="224"/>
      <c r="AB19" s="224"/>
      <c r="AC19" s="224"/>
      <c r="AD19" s="224"/>
      <c r="AE19" s="224"/>
      <c r="AF19" s="224"/>
      <c r="AG19" s="224"/>
      <c r="AH19" s="224"/>
      <c r="AI19" s="224"/>
      <c r="AJ19" s="224"/>
      <c r="AK19" s="224"/>
      <c r="AL19" s="224"/>
      <c r="AM19" s="224"/>
      <c r="AN19" s="224"/>
      <c r="AO19" s="224"/>
      <c r="AP19" s="224"/>
      <c r="AQ19" s="224"/>
      <c r="AR19" s="224"/>
      <c r="AS19" s="224"/>
      <c r="AT19" s="224"/>
      <c r="AU19" s="224"/>
      <c r="AV19" s="224"/>
      <c r="AW19" s="224"/>
      <c r="AX19" s="224"/>
      <c r="AY19" s="224"/>
      <c r="AZ19" s="224"/>
      <c r="BA19" s="224"/>
      <c r="BB19" s="224"/>
      <c r="BC19" s="224"/>
      <c r="BD19" s="224"/>
      <c r="BE19" s="224"/>
      <c r="BF19" s="224"/>
      <c r="BG19" s="224"/>
      <c r="BH19" s="224"/>
      <c r="BI19" s="224"/>
      <c r="BJ19" s="224"/>
      <c r="BK19" s="224"/>
      <c r="BL19" s="224"/>
      <c r="BM19" s="224"/>
      <c r="BN19" s="224"/>
      <c r="BO19" s="224"/>
      <c r="BP19" s="224"/>
      <c r="BQ19" s="224"/>
      <c r="BR19" s="224"/>
      <c r="BS19" s="224"/>
      <c r="BT19" s="224"/>
      <c r="BU19" s="224"/>
      <c r="BV19" s="224"/>
      <c r="BW19" s="224"/>
      <c r="BX19" s="428"/>
    </row>
    <row r="20" spans="1:76" s="225" customFormat="1" ht="15" x14ac:dyDescent="0.2">
      <c r="A20" s="425" t="s">
        <v>2508</v>
      </c>
      <c r="B20" s="425" t="s">
        <v>2509</v>
      </c>
      <c r="C20" s="425" t="s">
        <v>2406</v>
      </c>
      <c r="D20" s="425">
        <v>19911030005</v>
      </c>
      <c r="E20" s="425">
        <v>13098085624</v>
      </c>
      <c r="F20" s="425">
        <v>13094456658</v>
      </c>
      <c r="G20" s="425">
        <v>10154</v>
      </c>
      <c r="H20" s="425" t="s">
        <v>2506</v>
      </c>
      <c r="I20" s="425" t="s">
        <v>2507</v>
      </c>
      <c r="J20" s="425" t="s">
        <v>2407</v>
      </c>
      <c r="K20" s="224"/>
      <c r="L20" s="224"/>
      <c r="M20" s="224"/>
      <c r="N20" s="224"/>
      <c r="O20" s="224"/>
      <c r="P20" s="224"/>
      <c r="Q20" s="224"/>
      <c r="R20" s="224"/>
      <c r="S20" s="224"/>
      <c r="T20" s="224"/>
      <c r="U20" s="224"/>
      <c r="V20" s="224"/>
      <c r="W20" s="224"/>
      <c r="X20" s="224"/>
      <c r="Y20" s="224"/>
      <c r="Z20" s="224"/>
      <c r="AA20" s="224"/>
      <c r="AB20" s="224"/>
      <c r="AC20" s="224"/>
      <c r="AD20" s="224"/>
      <c r="AE20" s="224"/>
      <c r="AF20" s="224"/>
      <c r="AG20" s="224"/>
      <c r="AH20" s="224"/>
      <c r="AI20" s="224"/>
      <c r="AJ20" s="224"/>
      <c r="AK20" s="224"/>
      <c r="AL20" s="224"/>
      <c r="AM20" s="224"/>
      <c r="AN20" s="224"/>
      <c r="AO20" s="224"/>
      <c r="AP20" s="224"/>
      <c r="AQ20" s="224"/>
      <c r="AR20" s="224"/>
      <c r="AS20" s="224"/>
      <c r="AT20" s="224"/>
      <c r="AU20" s="224"/>
      <c r="AV20" s="224"/>
      <c r="AW20" s="224"/>
      <c r="AX20" s="224"/>
      <c r="AY20" s="224"/>
      <c r="AZ20" s="224"/>
      <c r="BA20" s="224"/>
      <c r="BB20" s="224"/>
      <c r="BC20" s="224"/>
      <c r="BD20" s="224"/>
      <c r="BE20" s="224"/>
      <c r="BF20" s="224"/>
      <c r="BG20" s="224"/>
      <c r="BH20" s="224"/>
      <c r="BI20" s="224"/>
      <c r="BJ20" s="224"/>
      <c r="BK20" s="224"/>
      <c r="BL20" s="224"/>
      <c r="BM20" s="224"/>
      <c r="BN20" s="224"/>
      <c r="BO20" s="224"/>
      <c r="BP20" s="224"/>
      <c r="BQ20" s="224"/>
      <c r="BR20" s="224"/>
      <c r="BS20" s="224"/>
      <c r="BT20" s="224"/>
      <c r="BU20" s="224"/>
      <c r="BV20" s="224"/>
      <c r="BW20" s="224"/>
      <c r="BX20" s="428"/>
    </row>
    <row r="21" spans="1:76" ht="15" x14ac:dyDescent="0.2">
      <c r="A21" s="452" t="s">
        <v>2713</v>
      </c>
      <c r="B21" s="452" t="s">
        <v>2714</v>
      </c>
      <c r="C21" s="452" t="s">
        <v>2715</v>
      </c>
      <c r="D21" s="193"/>
      <c r="E21" s="193"/>
      <c r="F21" s="193"/>
      <c r="G21" s="497">
        <v>10091320008</v>
      </c>
      <c r="H21" s="193"/>
      <c r="J21" s="193"/>
    </row>
    <row r="22" spans="1:76" s="193" customFormat="1" ht="15" x14ac:dyDescent="0.2">
      <c r="A22" s="452"/>
      <c r="B22" s="452"/>
      <c r="C22" s="452"/>
    </row>
    <row r="23" spans="1:76" s="193" customFormat="1" ht="15" x14ac:dyDescent="0.2">
      <c r="A23" s="452"/>
      <c r="B23" s="452"/>
      <c r="C23" s="452"/>
    </row>
    <row r="24" spans="1:76" x14ac:dyDescent="0.2">
      <c r="A24" s="422" t="s">
        <v>2514</v>
      </c>
      <c r="B24" s="193"/>
      <c r="C24" s="193"/>
      <c r="D24" s="193"/>
      <c r="E24" s="193"/>
      <c r="F24" s="193"/>
      <c r="G24" s="193"/>
      <c r="H24" s="193"/>
      <c r="J24" s="193"/>
    </row>
    <row r="25" spans="1:76" x14ac:dyDescent="0.2">
      <c r="A25" s="422"/>
      <c r="B25" s="193"/>
      <c r="C25" s="193"/>
      <c r="D25" s="193"/>
      <c r="E25" s="193"/>
      <c r="F25" s="193"/>
      <c r="G25" s="193"/>
      <c r="H25" s="193"/>
      <c r="J25" s="193"/>
    </row>
    <row r="26" spans="1:76" s="225" customFormat="1" ht="15" x14ac:dyDescent="0.2">
      <c r="A26" s="426" t="s">
        <v>2515</v>
      </c>
      <c r="B26" s="426" t="s">
        <v>2420</v>
      </c>
      <c r="C26" s="424" t="s">
        <v>2419</v>
      </c>
      <c r="D26" s="424" t="s">
        <v>1111</v>
      </c>
      <c r="E26" s="424" t="s">
        <v>2418</v>
      </c>
      <c r="F26" s="424" t="s">
        <v>2405</v>
      </c>
      <c r="G26" s="224"/>
      <c r="H26" s="224"/>
      <c r="I26" s="224"/>
      <c r="J26" s="224"/>
      <c r="K26" s="224"/>
      <c r="L26" s="224"/>
      <c r="M26" s="224"/>
      <c r="N26" s="224"/>
      <c r="O26" s="224"/>
      <c r="P26" s="224"/>
      <c r="Q26" s="224"/>
      <c r="R26" s="224"/>
      <c r="S26" s="224"/>
      <c r="T26" s="224"/>
      <c r="U26" s="224"/>
      <c r="V26" s="224"/>
      <c r="W26" s="224"/>
      <c r="X26" s="224"/>
      <c r="Y26" s="224"/>
      <c r="Z26" s="224"/>
      <c r="AA26" s="224"/>
      <c r="AB26" s="224"/>
      <c r="AC26" s="224"/>
      <c r="AD26" s="224"/>
      <c r="AE26" s="224"/>
      <c r="AF26" s="224"/>
      <c r="AG26" s="224"/>
      <c r="AH26" s="224"/>
      <c r="AI26" s="224"/>
      <c r="AJ26" s="224"/>
      <c r="AK26" s="224"/>
      <c r="AL26" s="224"/>
      <c r="AM26" s="224"/>
      <c r="AN26" s="224"/>
      <c r="AO26" s="224"/>
      <c r="AP26" s="224"/>
      <c r="AQ26" s="224"/>
      <c r="AR26" s="224"/>
      <c r="AS26" s="224"/>
      <c r="AT26" s="224"/>
      <c r="AU26" s="224"/>
      <c r="AV26" s="224"/>
      <c r="AW26" s="224"/>
      <c r="AX26" s="224"/>
      <c r="AY26" s="224"/>
      <c r="AZ26" s="224"/>
      <c r="BA26" s="224"/>
      <c r="BB26" s="224"/>
      <c r="BC26" s="224"/>
      <c r="BD26" s="224"/>
      <c r="BE26" s="224"/>
      <c r="BF26" s="224"/>
      <c r="BG26" s="224"/>
      <c r="BH26" s="224"/>
      <c r="BI26" s="224"/>
      <c r="BJ26" s="224"/>
      <c r="BK26" s="224"/>
      <c r="BL26" s="224"/>
      <c r="BM26" s="224"/>
      <c r="BN26" s="224"/>
      <c r="BO26" s="224"/>
      <c r="BP26" s="224"/>
      <c r="BQ26" s="224"/>
      <c r="BR26" s="224"/>
      <c r="BS26" s="224"/>
      <c r="BT26" s="224"/>
      <c r="BU26" s="224"/>
      <c r="BV26" s="224"/>
      <c r="BW26" s="224"/>
    </row>
    <row r="27" spans="1:76" s="225" customFormat="1" ht="15" x14ac:dyDescent="0.2">
      <c r="A27" s="427" t="s">
        <v>2414</v>
      </c>
      <c r="B27" s="425" t="s">
        <v>2413</v>
      </c>
      <c r="C27" s="425" t="s">
        <v>1103</v>
      </c>
      <c r="D27" s="425">
        <v>17911185001</v>
      </c>
      <c r="E27" s="425">
        <v>13095564400</v>
      </c>
      <c r="F27" s="425">
        <v>13095564416</v>
      </c>
      <c r="G27" s="224"/>
      <c r="H27" s="224"/>
      <c r="I27" s="224"/>
      <c r="J27" s="224"/>
      <c r="K27" s="224"/>
      <c r="L27" s="224"/>
      <c r="M27" s="224"/>
      <c r="N27" s="224"/>
      <c r="O27" s="224"/>
      <c r="P27" s="224"/>
      <c r="Q27" s="224"/>
      <c r="R27" s="224"/>
      <c r="S27" s="224"/>
      <c r="T27" s="224"/>
      <c r="U27" s="224"/>
      <c r="V27" s="224"/>
      <c r="W27" s="224"/>
      <c r="X27" s="224"/>
      <c r="Y27" s="224"/>
      <c r="Z27" s="224"/>
      <c r="AA27" s="224"/>
      <c r="AB27" s="224"/>
      <c r="AC27" s="224"/>
      <c r="AD27" s="224"/>
      <c r="AE27" s="224"/>
      <c r="AF27" s="224"/>
      <c r="AG27" s="224"/>
      <c r="AH27" s="224"/>
      <c r="AI27" s="224"/>
      <c r="AJ27" s="224"/>
      <c r="AK27" s="224"/>
      <c r="AL27" s="224"/>
      <c r="AM27" s="224"/>
      <c r="AN27" s="224"/>
      <c r="AO27" s="224"/>
      <c r="AP27" s="224"/>
      <c r="AQ27" s="224"/>
      <c r="AR27" s="224"/>
      <c r="AS27" s="224"/>
      <c r="AT27" s="224"/>
      <c r="AU27" s="224"/>
      <c r="AV27" s="224"/>
      <c r="AW27" s="224"/>
      <c r="AX27" s="224"/>
      <c r="AY27" s="224"/>
      <c r="AZ27" s="224"/>
      <c r="BA27" s="224"/>
      <c r="BB27" s="224"/>
      <c r="BC27" s="224"/>
      <c r="BD27" s="224"/>
      <c r="BE27" s="224"/>
      <c r="BF27" s="224"/>
      <c r="BG27" s="224"/>
      <c r="BH27" s="224"/>
      <c r="BI27" s="224"/>
      <c r="BJ27" s="224"/>
      <c r="BK27" s="224"/>
      <c r="BL27" s="224"/>
      <c r="BM27" s="224"/>
      <c r="BN27" s="224"/>
      <c r="BO27" s="224"/>
      <c r="BP27" s="224"/>
      <c r="BQ27" s="224"/>
      <c r="BR27" s="224"/>
      <c r="BS27" s="224"/>
      <c r="BT27" s="224"/>
      <c r="BU27" s="224"/>
      <c r="BV27" s="224"/>
      <c r="BW27" s="224"/>
    </row>
    <row r="28" spans="1:76" s="225" customFormat="1" ht="15" x14ac:dyDescent="0.2">
      <c r="A28" s="427" t="s">
        <v>2412</v>
      </c>
      <c r="B28" s="425" t="s">
        <v>2411</v>
      </c>
      <c r="C28" s="425" t="s">
        <v>1103</v>
      </c>
      <c r="D28" s="425">
        <v>17911185002</v>
      </c>
      <c r="E28" s="425">
        <v>13095564401</v>
      </c>
      <c r="G28" s="224"/>
      <c r="H28" s="224"/>
      <c r="I28" s="224"/>
      <c r="J28" s="224"/>
      <c r="K28" s="224"/>
      <c r="L28" s="224"/>
      <c r="M28" s="224"/>
      <c r="N28" s="224"/>
      <c r="O28" s="224"/>
      <c r="P28" s="224"/>
      <c r="Q28" s="224"/>
      <c r="R28" s="224"/>
      <c r="S28" s="224"/>
      <c r="T28" s="224"/>
      <c r="U28" s="224"/>
      <c r="V28" s="224"/>
      <c r="W28" s="224"/>
      <c r="X28" s="224"/>
      <c r="Y28" s="224"/>
      <c r="Z28" s="224"/>
      <c r="AA28" s="224"/>
      <c r="AB28" s="224"/>
      <c r="AC28" s="224"/>
      <c r="AD28" s="224"/>
      <c r="AE28" s="224"/>
      <c r="AF28" s="224"/>
      <c r="AG28" s="224"/>
      <c r="AH28" s="224"/>
      <c r="AI28" s="224"/>
      <c r="AJ28" s="224"/>
      <c r="AK28" s="224"/>
      <c r="AL28" s="224"/>
      <c r="AM28" s="224"/>
      <c r="AN28" s="224"/>
      <c r="AO28" s="224"/>
      <c r="AP28" s="224"/>
      <c r="AQ28" s="224"/>
      <c r="AR28" s="224"/>
      <c r="AS28" s="224"/>
      <c r="AT28" s="224"/>
      <c r="AU28" s="224"/>
      <c r="AV28" s="224"/>
      <c r="AW28" s="224"/>
      <c r="AX28" s="224"/>
      <c r="AY28" s="224"/>
      <c r="AZ28" s="224"/>
      <c r="BA28" s="224"/>
      <c r="BB28" s="224"/>
      <c r="BC28" s="224"/>
      <c r="BD28" s="224"/>
      <c r="BE28" s="224"/>
      <c r="BF28" s="224"/>
      <c r="BG28" s="224"/>
      <c r="BH28" s="224"/>
      <c r="BI28" s="224"/>
      <c r="BJ28" s="224"/>
      <c r="BK28" s="224"/>
      <c r="BL28" s="224"/>
      <c r="BM28" s="224"/>
      <c r="BN28" s="224"/>
      <c r="BO28" s="224"/>
      <c r="BP28" s="224"/>
      <c r="BQ28" s="224"/>
      <c r="BR28" s="224"/>
      <c r="BS28" s="224"/>
      <c r="BT28" s="224"/>
      <c r="BU28" s="224"/>
      <c r="BV28" s="224"/>
      <c r="BW28" s="224"/>
    </row>
    <row r="29" spans="1:76" s="225" customFormat="1" ht="15" x14ac:dyDescent="0.2">
      <c r="A29" s="427" t="s">
        <v>2410</v>
      </c>
      <c r="B29" s="425" t="s">
        <v>2409</v>
      </c>
      <c r="C29" s="425" t="s">
        <v>1103</v>
      </c>
      <c r="D29" s="425">
        <v>17911185003</v>
      </c>
      <c r="E29" s="425">
        <v>13095564402</v>
      </c>
      <c r="G29" s="224"/>
      <c r="H29" s="224"/>
      <c r="I29" s="224"/>
      <c r="J29" s="224"/>
      <c r="K29" s="224"/>
      <c r="L29" s="224"/>
      <c r="M29" s="224"/>
      <c r="N29" s="224"/>
      <c r="O29" s="224"/>
      <c r="P29" s="224"/>
      <c r="Q29" s="224"/>
      <c r="R29" s="224"/>
      <c r="S29" s="224"/>
      <c r="T29" s="224"/>
      <c r="U29" s="224"/>
      <c r="V29" s="224"/>
      <c r="W29" s="224"/>
      <c r="X29" s="224"/>
      <c r="Y29" s="224"/>
      <c r="Z29" s="224"/>
      <c r="AA29" s="224"/>
      <c r="AB29" s="224"/>
      <c r="AC29" s="224"/>
      <c r="AD29" s="224"/>
      <c r="AE29" s="224"/>
      <c r="AF29" s="224"/>
      <c r="AG29" s="224"/>
      <c r="AH29" s="224"/>
      <c r="AI29" s="224"/>
      <c r="AJ29" s="224"/>
      <c r="AK29" s="224"/>
      <c r="AL29" s="224"/>
      <c r="AM29" s="224"/>
      <c r="AN29" s="224"/>
      <c r="AO29" s="224"/>
      <c r="AP29" s="224"/>
      <c r="AQ29" s="224"/>
      <c r="AR29" s="224"/>
      <c r="AS29" s="224"/>
      <c r="AT29" s="224"/>
      <c r="AU29" s="224"/>
      <c r="AV29" s="224"/>
      <c r="AW29" s="224"/>
      <c r="AX29" s="224"/>
      <c r="AY29" s="224"/>
      <c r="AZ29" s="224"/>
      <c r="BA29" s="224"/>
      <c r="BB29" s="224"/>
      <c r="BC29" s="224"/>
      <c r="BD29" s="224"/>
      <c r="BE29" s="224"/>
      <c r="BF29" s="224"/>
      <c r="BG29" s="224"/>
      <c r="BH29" s="224"/>
      <c r="BI29" s="224"/>
      <c r="BJ29" s="224"/>
      <c r="BK29" s="224"/>
      <c r="BL29" s="224"/>
      <c r="BM29" s="224"/>
      <c r="BN29" s="224"/>
      <c r="BO29" s="224"/>
      <c r="BP29" s="224"/>
      <c r="BQ29" s="224"/>
      <c r="BR29" s="224"/>
      <c r="BS29" s="224"/>
      <c r="BT29" s="224"/>
      <c r="BU29" s="224"/>
      <c r="BV29" s="224"/>
      <c r="BW29" s="224"/>
    </row>
    <row r="30" spans="1:76" x14ac:dyDescent="0.2">
      <c r="A30" s="193"/>
      <c r="B30" s="193"/>
      <c r="C30" s="193"/>
      <c r="D30" s="193"/>
      <c r="E30" s="193"/>
      <c r="F30" s="193"/>
      <c r="G30" s="224"/>
      <c r="H30" s="224"/>
      <c r="I30" s="224"/>
      <c r="J30" s="224"/>
      <c r="K30" s="224"/>
      <c r="L30" s="224"/>
      <c r="M30" s="224"/>
      <c r="N30" s="224"/>
      <c r="O30" s="224"/>
      <c r="P30" s="224"/>
      <c r="Q30" s="224"/>
      <c r="R30" s="224"/>
      <c r="S30" s="224"/>
      <c r="T30" s="224"/>
      <c r="U30" s="224"/>
      <c r="V30" s="224"/>
      <c r="W30" s="224"/>
      <c r="X30" s="224"/>
      <c r="Y30" s="224"/>
      <c r="Z30" s="224"/>
      <c r="AA30" s="224"/>
      <c r="AB30" s="224"/>
      <c r="AC30" s="224"/>
      <c r="AD30" s="224"/>
      <c r="AE30" s="224"/>
      <c r="AF30" s="224"/>
      <c r="AG30" s="224"/>
      <c r="AH30" s="224"/>
      <c r="AI30" s="224"/>
      <c r="AJ30" s="224"/>
      <c r="AK30" s="224"/>
      <c r="AL30" s="224"/>
      <c r="AM30" s="224"/>
      <c r="AN30" s="224"/>
      <c r="AO30" s="224"/>
      <c r="AP30" s="224"/>
      <c r="AQ30" s="224"/>
      <c r="AR30" s="224"/>
      <c r="AS30" s="224"/>
      <c r="AT30" s="224"/>
      <c r="AU30" s="224"/>
      <c r="AV30" s="224"/>
      <c r="AW30" s="224"/>
      <c r="AX30" s="224"/>
      <c r="AY30" s="224"/>
      <c r="AZ30" s="224"/>
      <c r="BA30" s="224"/>
      <c r="BB30" s="224"/>
      <c r="BC30" s="224"/>
      <c r="BD30" s="224"/>
      <c r="BE30" s="224"/>
      <c r="BF30" s="224"/>
      <c r="BG30" s="224"/>
      <c r="BH30" s="224"/>
      <c r="BI30" s="224"/>
      <c r="BJ30" s="224"/>
      <c r="BK30" s="224"/>
      <c r="BL30" s="224"/>
      <c r="BM30" s="224"/>
      <c r="BN30" s="224"/>
      <c r="BO30" s="224"/>
      <c r="BP30" s="224"/>
      <c r="BQ30" s="224"/>
      <c r="BR30" s="224"/>
      <c r="BS30" s="224"/>
      <c r="BT30" s="224"/>
      <c r="BU30" s="224"/>
      <c r="BV30" s="224"/>
      <c r="BW30" s="224"/>
    </row>
    <row r="31" spans="1:76" ht="15" x14ac:dyDescent="0.2">
      <c r="A31" s="449" t="s">
        <v>2706</v>
      </c>
      <c r="B31" s="449" t="s">
        <v>2420</v>
      </c>
      <c r="C31" s="450" t="s">
        <v>2419</v>
      </c>
      <c r="D31" s="450" t="s">
        <v>1111</v>
      </c>
      <c r="E31" s="450" t="s">
        <v>2418</v>
      </c>
      <c r="F31" s="450" t="s">
        <v>2405</v>
      </c>
    </row>
    <row r="32" spans="1:76" ht="15" x14ac:dyDescent="0.2">
      <c r="A32" s="451" t="s">
        <v>2707</v>
      </c>
      <c r="B32" s="452" t="s">
        <v>2708</v>
      </c>
      <c r="C32" s="452" t="s">
        <v>1103</v>
      </c>
      <c r="D32" s="452" t="s">
        <v>95</v>
      </c>
      <c r="E32" s="452">
        <v>10701150135</v>
      </c>
      <c r="F32" s="452">
        <v>3096613711</v>
      </c>
    </row>
    <row r="33" spans="1:8" ht="15" x14ac:dyDescent="0.25">
      <c r="A33" s="451" t="s">
        <v>2709</v>
      </c>
      <c r="B33" s="452" t="s">
        <v>2710</v>
      </c>
      <c r="C33" s="452" t="s">
        <v>1103</v>
      </c>
      <c r="D33" s="452" t="s">
        <v>95</v>
      </c>
      <c r="E33" s="452">
        <v>10701150136</v>
      </c>
      <c r="F33" s="453"/>
    </row>
    <row r="34" spans="1:8" ht="15" x14ac:dyDescent="0.25">
      <c r="A34" s="451" t="s">
        <v>2711</v>
      </c>
      <c r="B34" s="452" t="s">
        <v>2712</v>
      </c>
      <c r="C34" s="452" t="s">
        <v>1103</v>
      </c>
      <c r="D34" s="452" t="s">
        <v>95</v>
      </c>
      <c r="E34" s="452">
        <v>10701150137</v>
      </c>
      <c r="F34" s="453"/>
    </row>
    <row r="37" spans="1:8" ht="15" x14ac:dyDescent="0.2">
      <c r="A37" s="451" t="s">
        <v>3051</v>
      </c>
      <c r="H37" s="496"/>
    </row>
    <row r="38" spans="1:8" ht="15" x14ac:dyDescent="0.2">
      <c r="A38" s="490" t="s">
        <v>3055</v>
      </c>
      <c r="B38" s="208" t="s">
        <v>3054</v>
      </c>
      <c r="C38" s="208" t="s">
        <v>3052</v>
      </c>
      <c r="D38" s="208" t="s">
        <v>1103</v>
      </c>
      <c r="E38" s="225">
        <v>13095564406</v>
      </c>
      <c r="F38" s="225">
        <v>13095564408</v>
      </c>
    </row>
    <row r="39" spans="1:8" ht="15" x14ac:dyDescent="0.2">
      <c r="A39" s="490" t="s">
        <v>3056</v>
      </c>
      <c r="B39" s="208" t="s">
        <v>3054</v>
      </c>
      <c r="C39" s="208" t="s">
        <v>3053</v>
      </c>
      <c r="D39" s="208" t="s">
        <v>1103</v>
      </c>
      <c r="E39" s="225">
        <v>13095564407</v>
      </c>
      <c r="F39" s="225">
        <v>13095564408</v>
      </c>
    </row>
  </sheetData>
  <mergeCells count="7">
    <mergeCell ref="C11:F11"/>
    <mergeCell ref="C12:F12"/>
    <mergeCell ref="C10:F10"/>
    <mergeCell ref="C6:F6"/>
    <mergeCell ref="C7:F7"/>
    <mergeCell ref="C8:F8"/>
    <mergeCell ref="C9:F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W122"/>
  <sheetViews>
    <sheetView topLeftCell="E1" zoomScale="80" zoomScaleNormal="80" workbookViewId="0">
      <pane ySplit="1" topLeftCell="A12" activePane="bottomLeft" state="frozen"/>
      <selection pane="bottomLeft" activeCell="K10" sqref="K10"/>
    </sheetView>
  </sheetViews>
  <sheetFormatPr defaultColWidth="9.140625" defaultRowHeight="12.75" x14ac:dyDescent="0.2"/>
  <cols>
    <col min="1" max="1" width="9.140625" style="116"/>
    <col min="2" max="2" width="19.28515625" style="118" customWidth="1"/>
    <col min="3" max="3" width="17.140625" style="118" customWidth="1"/>
    <col min="4" max="4" width="20.7109375" style="118" customWidth="1"/>
    <col min="5" max="5" width="13.7109375" style="123" customWidth="1"/>
    <col min="6" max="6" width="9.140625" style="123"/>
    <col min="7" max="7" width="12.5703125" style="116" customWidth="1"/>
    <col min="8" max="8" width="9.140625" style="116"/>
    <col min="9" max="9" width="9.140625" style="119"/>
    <col min="10" max="10" width="23.140625" style="120" customWidth="1"/>
    <col min="11" max="11" width="31.28515625" style="119" customWidth="1"/>
    <col min="12" max="12" width="9.140625" style="119"/>
    <col min="13" max="13" width="9.140625" style="120"/>
    <col min="14" max="14" width="31.42578125" style="124" customWidth="1"/>
    <col min="15" max="15" width="16.42578125" style="107" customWidth="1"/>
    <col min="16" max="16" width="16.28515625" style="124" customWidth="1"/>
    <col min="17" max="18" width="9.140625" style="124"/>
    <col min="19" max="19" width="11.140625" style="125" customWidth="1"/>
    <col min="20" max="20" width="15.85546875" style="116" customWidth="1"/>
    <col min="21" max="21" width="11.42578125" style="121" customWidth="1"/>
    <col min="22" max="22" width="11.28515625" style="121" customWidth="1"/>
    <col min="23" max="16384" width="9.140625" style="122"/>
  </cols>
  <sheetData>
    <row r="1" spans="1:23" ht="38.25" x14ac:dyDescent="0.2">
      <c r="A1" s="238" t="s">
        <v>21</v>
      </c>
      <c r="B1" s="238" t="s">
        <v>84</v>
      </c>
      <c r="C1" s="238" t="s">
        <v>16</v>
      </c>
      <c r="D1" s="238" t="s">
        <v>78</v>
      </c>
      <c r="E1" s="238" t="s">
        <v>962</v>
      </c>
      <c r="F1" s="271" t="s">
        <v>14</v>
      </c>
      <c r="G1" s="238" t="s">
        <v>15</v>
      </c>
      <c r="H1" s="238" t="s">
        <v>8</v>
      </c>
      <c r="I1" s="238" t="s">
        <v>10</v>
      </c>
      <c r="J1" s="238" t="s">
        <v>3</v>
      </c>
      <c r="K1" s="238" t="s">
        <v>76</v>
      </c>
      <c r="L1" s="272" t="s">
        <v>77</v>
      </c>
      <c r="M1" s="238" t="s">
        <v>96</v>
      </c>
      <c r="N1" s="238" t="s">
        <v>83</v>
      </c>
      <c r="O1" s="273" t="s">
        <v>62</v>
      </c>
      <c r="P1" s="274" t="s">
        <v>61</v>
      </c>
      <c r="Q1" s="273" t="s">
        <v>20</v>
      </c>
      <c r="R1" s="275" t="s">
        <v>6</v>
      </c>
      <c r="S1" s="273" t="s">
        <v>7</v>
      </c>
      <c r="T1" s="238" t="s">
        <v>97</v>
      </c>
      <c r="U1" s="238" t="s">
        <v>9</v>
      </c>
      <c r="V1" s="312" t="s">
        <v>114</v>
      </c>
      <c r="W1" s="239" t="s">
        <v>2</v>
      </c>
    </row>
    <row r="2" spans="1:23" ht="216.75" x14ac:dyDescent="0.2">
      <c r="A2" s="100" t="s">
        <v>2719</v>
      </c>
      <c r="B2" s="153" t="s">
        <v>2106</v>
      </c>
      <c r="C2" s="210" t="s">
        <v>197</v>
      </c>
      <c r="D2" s="207" t="s">
        <v>198</v>
      </c>
      <c r="E2" s="207" t="s">
        <v>998</v>
      </c>
      <c r="F2" s="195" t="s">
        <v>17</v>
      </c>
      <c r="G2" s="198" t="s">
        <v>1046</v>
      </c>
      <c r="H2" s="129" t="s">
        <v>99</v>
      </c>
      <c r="I2" s="198" t="s">
        <v>1047</v>
      </c>
      <c r="J2" s="82" t="s">
        <v>199</v>
      </c>
      <c r="K2" s="82" t="s">
        <v>1868</v>
      </c>
      <c r="L2" s="99"/>
      <c r="M2" s="204"/>
      <c r="N2" s="204" t="s">
        <v>1870</v>
      </c>
      <c r="O2" s="198" t="s">
        <v>2937</v>
      </c>
      <c r="P2" s="198"/>
      <c r="Q2" s="198"/>
      <c r="R2" s="198"/>
      <c r="S2" s="83"/>
      <c r="T2" s="83" t="s">
        <v>1038</v>
      </c>
      <c r="U2" s="198"/>
      <c r="V2" s="153"/>
      <c r="W2" s="153"/>
    </row>
    <row r="3" spans="1:23" ht="191.25" x14ac:dyDescent="0.2">
      <c r="A3" s="100" t="s">
        <v>2720</v>
      </c>
      <c r="B3" s="153" t="s">
        <v>2106</v>
      </c>
      <c r="C3" s="210" t="s">
        <v>201</v>
      </c>
      <c r="D3" s="207" t="s">
        <v>202</v>
      </c>
      <c r="E3" s="207" t="s">
        <v>998</v>
      </c>
      <c r="F3" s="195" t="s">
        <v>18</v>
      </c>
      <c r="G3" s="198" t="s">
        <v>203</v>
      </c>
      <c r="H3" s="129" t="s">
        <v>99</v>
      </c>
      <c r="I3" s="198" t="s">
        <v>1047</v>
      </c>
      <c r="J3" s="82" t="s">
        <v>199</v>
      </c>
      <c r="K3" s="82" t="s">
        <v>1869</v>
      </c>
      <c r="L3" s="99"/>
      <c r="M3" s="204"/>
      <c r="N3" s="204" t="s">
        <v>1871</v>
      </c>
      <c r="O3" s="198" t="s">
        <v>2938</v>
      </c>
      <c r="P3" s="198"/>
      <c r="Q3" s="198"/>
      <c r="R3" s="198"/>
      <c r="S3" s="83"/>
      <c r="T3" s="83" t="s">
        <v>1038</v>
      </c>
      <c r="U3" s="198"/>
      <c r="V3" s="153"/>
      <c r="W3" s="153"/>
    </row>
    <row r="4" spans="1:23" ht="229.5" x14ac:dyDescent="0.2">
      <c r="A4" s="100" t="s">
        <v>2721</v>
      </c>
      <c r="B4" s="153" t="s">
        <v>2106</v>
      </c>
      <c r="C4" s="198" t="s">
        <v>204</v>
      </c>
      <c r="D4" s="194" t="s">
        <v>205</v>
      </c>
      <c r="E4" s="207" t="s">
        <v>998</v>
      </c>
      <c r="F4" s="196" t="s">
        <v>18</v>
      </c>
      <c r="G4" s="198" t="s">
        <v>1046</v>
      </c>
      <c r="H4" s="129" t="s">
        <v>99</v>
      </c>
      <c r="I4" s="198" t="s">
        <v>1047</v>
      </c>
      <c r="J4" s="196" t="s">
        <v>2722</v>
      </c>
      <c r="K4" s="196" t="s">
        <v>2723</v>
      </c>
      <c r="L4" s="99"/>
      <c r="M4" s="196"/>
      <c r="N4" s="196" t="s">
        <v>2112</v>
      </c>
      <c r="O4" s="198" t="s">
        <v>2939</v>
      </c>
      <c r="P4" s="198"/>
      <c r="Q4" s="198"/>
      <c r="R4" s="198"/>
      <c r="S4" s="83"/>
      <c r="T4" s="83" t="s">
        <v>1038</v>
      </c>
      <c r="U4" s="198"/>
      <c r="V4" s="153"/>
      <c r="W4" s="153"/>
    </row>
    <row r="5" spans="1:23" ht="267.75" x14ac:dyDescent="0.2">
      <c r="A5" s="100" t="s">
        <v>2724</v>
      </c>
      <c r="B5" s="153" t="s">
        <v>2106</v>
      </c>
      <c r="C5" s="210" t="s">
        <v>207</v>
      </c>
      <c r="D5" s="204" t="s">
        <v>208</v>
      </c>
      <c r="E5" s="207" t="s">
        <v>998</v>
      </c>
      <c r="F5" s="196" t="s">
        <v>17</v>
      </c>
      <c r="G5" s="198" t="s">
        <v>1046</v>
      </c>
      <c r="H5" s="129" t="s">
        <v>99</v>
      </c>
      <c r="I5" s="198" t="s">
        <v>1047</v>
      </c>
      <c r="J5" s="82" t="s">
        <v>1315</v>
      </c>
      <c r="K5" s="82" t="s">
        <v>1872</v>
      </c>
      <c r="L5" s="99"/>
      <c r="M5" s="82"/>
      <c r="N5" s="82" t="s">
        <v>2113</v>
      </c>
      <c r="O5" s="198" t="s">
        <v>2940</v>
      </c>
      <c r="P5" s="198"/>
      <c r="Q5" s="198"/>
      <c r="R5" s="198"/>
      <c r="S5" s="83"/>
      <c r="T5" s="83" t="s">
        <v>1038</v>
      </c>
      <c r="U5" s="198"/>
      <c r="V5" s="153"/>
      <c r="W5" s="153"/>
    </row>
    <row r="6" spans="1:23" ht="293.25" x14ac:dyDescent="0.2">
      <c r="A6" s="100" t="s">
        <v>2725</v>
      </c>
      <c r="B6" s="153" t="s">
        <v>2106</v>
      </c>
      <c r="C6" s="198" t="s">
        <v>207</v>
      </c>
      <c r="D6" s="195" t="s">
        <v>209</v>
      </c>
      <c r="E6" s="207" t="s">
        <v>998</v>
      </c>
      <c r="F6" s="196" t="s">
        <v>17</v>
      </c>
      <c r="G6" s="198" t="s">
        <v>1046</v>
      </c>
      <c r="H6" s="129" t="s">
        <v>99</v>
      </c>
      <c r="I6" s="198" t="s">
        <v>1047</v>
      </c>
      <c r="J6" s="196" t="s">
        <v>2726</v>
      </c>
      <c r="K6" s="196" t="s">
        <v>1873</v>
      </c>
      <c r="L6" s="99"/>
      <c r="M6" s="196"/>
      <c r="N6" s="196" t="s">
        <v>2114</v>
      </c>
      <c r="O6" s="198" t="s">
        <v>2941</v>
      </c>
      <c r="P6" s="198"/>
      <c r="Q6" s="198"/>
      <c r="R6" s="198"/>
      <c r="S6" s="83"/>
      <c r="T6" s="83" t="s">
        <v>1038</v>
      </c>
      <c r="U6" s="198"/>
      <c r="V6" s="153"/>
      <c r="W6" s="153"/>
    </row>
    <row r="7" spans="1:23" ht="280.5" x14ac:dyDescent="0.2">
      <c r="A7" s="100" t="s">
        <v>2727</v>
      </c>
      <c r="B7" s="153" t="s">
        <v>2106</v>
      </c>
      <c r="C7" s="198" t="s">
        <v>204</v>
      </c>
      <c r="D7" s="195" t="s">
        <v>285</v>
      </c>
      <c r="E7" s="207" t="s">
        <v>998</v>
      </c>
      <c r="F7" s="196" t="s">
        <v>17</v>
      </c>
      <c r="G7" s="198" t="s">
        <v>203</v>
      </c>
      <c r="H7" s="129" t="s">
        <v>99</v>
      </c>
      <c r="I7" s="198" t="s">
        <v>1047</v>
      </c>
      <c r="J7" s="196" t="s">
        <v>2728</v>
      </c>
      <c r="K7" s="196" t="s">
        <v>2729</v>
      </c>
      <c r="L7" s="99"/>
      <c r="M7" s="196"/>
      <c r="N7" s="196" t="s">
        <v>2112</v>
      </c>
      <c r="O7" s="198" t="s">
        <v>2939</v>
      </c>
      <c r="P7" s="198"/>
      <c r="Q7" s="198"/>
      <c r="R7" s="198"/>
      <c r="S7" s="83"/>
      <c r="T7" s="83" t="s">
        <v>1038</v>
      </c>
      <c r="U7" s="198"/>
      <c r="V7" s="153"/>
      <c r="W7" s="153"/>
    </row>
    <row r="8" spans="1:23" ht="216.75" x14ac:dyDescent="0.2">
      <c r="A8" s="100" t="s">
        <v>2730</v>
      </c>
      <c r="B8" s="153" t="s">
        <v>2106</v>
      </c>
      <c r="C8" s="198" t="s">
        <v>1048</v>
      </c>
      <c r="D8" s="196" t="s">
        <v>1049</v>
      </c>
      <c r="E8" s="196" t="s">
        <v>998</v>
      </c>
      <c r="F8" s="195" t="s">
        <v>17</v>
      </c>
      <c r="G8" s="198" t="s">
        <v>1046</v>
      </c>
      <c r="H8" s="129" t="s">
        <v>99</v>
      </c>
      <c r="I8" s="198" t="s">
        <v>1047</v>
      </c>
      <c r="J8" s="196" t="s">
        <v>2731</v>
      </c>
      <c r="K8" s="196" t="s">
        <v>1874</v>
      </c>
      <c r="L8" s="203"/>
      <c r="M8" s="156"/>
      <c r="N8" s="196" t="s">
        <v>1875</v>
      </c>
      <c r="O8" s="198" t="s">
        <v>2942</v>
      </c>
      <c r="P8" s="198"/>
      <c r="Q8" s="198"/>
      <c r="R8" s="198"/>
      <c r="S8" s="83"/>
      <c r="T8" s="203" t="s">
        <v>1038</v>
      </c>
      <c r="U8" s="198"/>
      <c r="V8" s="153"/>
      <c r="W8" s="153"/>
    </row>
    <row r="9" spans="1:23" ht="318.75" x14ac:dyDescent="0.2">
      <c r="A9" s="100" t="s">
        <v>2732</v>
      </c>
      <c r="B9" s="153" t="s">
        <v>2106</v>
      </c>
      <c r="C9" s="198" t="s">
        <v>210</v>
      </c>
      <c r="D9" s="198" t="s">
        <v>211</v>
      </c>
      <c r="E9" s="207" t="s">
        <v>998</v>
      </c>
      <c r="F9" s="198" t="s">
        <v>17</v>
      </c>
      <c r="G9" s="198" t="s">
        <v>1046</v>
      </c>
      <c r="H9" s="129" t="s">
        <v>99</v>
      </c>
      <c r="I9" s="198" t="s">
        <v>1047</v>
      </c>
      <c r="J9" s="196" t="s">
        <v>2734</v>
      </c>
      <c r="K9" s="198" t="s">
        <v>2736</v>
      </c>
      <c r="L9" s="99"/>
      <c r="M9" s="198"/>
      <c r="N9" s="198" t="s">
        <v>2115</v>
      </c>
      <c r="O9" s="198" t="s">
        <v>2943</v>
      </c>
      <c r="P9" s="198"/>
      <c r="Q9" s="198"/>
      <c r="R9" s="198"/>
      <c r="S9" s="83"/>
      <c r="T9" s="83" t="s">
        <v>1038</v>
      </c>
      <c r="U9" s="198"/>
      <c r="V9" s="153"/>
      <c r="W9" s="153"/>
    </row>
    <row r="10" spans="1:23" ht="242.25" x14ac:dyDescent="0.2">
      <c r="A10" s="100" t="s">
        <v>2733</v>
      </c>
      <c r="B10" s="153" t="s">
        <v>2106</v>
      </c>
      <c r="C10" s="198" t="s">
        <v>212</v>
      </c>
      <c r="D10" s="194" t="s">
        <v>213</v>
      </c>
      <c r="E10" s="207" t="s">
        <v>998</v>
      </c>
      <c r="F10" s="196" t="s">
        <v>17</v>
      </c>
      <c r="G10" s="198" t="s">
        <v>1046</v>
      </c>
      <c r="H10" s="129" t="s">
        <v>99</v>
      </c>
      <c r="I10" s="198" t="s">
        <v>1047</v>
      </c>
      <c r="J10" s="196" t="s">
        <v>2738</v>
      </c>
      <c r="K10" s="82" t="s">
        <v>2740</v>
      </c>
      <c r="L10" s="99"/>
      <c r="M10" s="196"/>
      <c r="N10" s="196" t="s">
        <v>2116</v>
      </c>
      <c r="O10" s="198" t="s">
        <v>2939</v>
      </c>
      <c r="P10" s="198"/>
      <c r="Q10" s="198"/>
      <c r="R10" s="198"/>
      <c r="S10" s="83"/>
      <c r="T10" s="83" t="s">
        <v>1038</v>
      </c>
      <c r="U10" s="198"/>
      <c r="V10" s="153"/>
      <c r="W10" s="153"/>
    </row>
    <row r="11" spans="1:23" ht="89.25" x14ac:dyDescent="0.2">
      <c r="A11" s="100" t="s">
        <v>2735</v>
      </c>
      <c r="B11" s="153" t="s">
        <v>2106</v>
      </c>
      <c r="C11" s="198" t="s">
        <v>214</v>
      </c>
      <c r="D11" s="194" t="s">
        <v>215</v>
      </c>
      <c r="E11" s="207" t="s">
        <v>998</v>
      </c>
      <c r="F11" s="196" t="s">
        <v>17</v>
      </c>
      <c r="G11" s="198" t="s">
        <v>1046</v>
      </c>
      <c r="H11" s="129" t="s">
        <v>99</v>
      </c>
      <c r="I11" s="198" t="s">
        <v>1047</v>
      </c>
      <c r="J11" s="196" t="s">
        <v>199</v>
      </c>
      <c r="K11" s="82" t="s">
        <v>2117</v>
      </c>
      <c r="L11" s="99"/>
      <c r="M11" s="196"/>
      <c r="N11" s="196" t="s">
        <v>1876</v>
      </c>
      <c r="O11" s="198" t="s">
        <v>2944</v>
      </c>
      <c r="P11" s="198"/>
      <c r="Q11" s="198"/>
      <c r="R11" s="198"/>
      <c r="S11" s="83"/>
      <c r="T11" s="83" t="s">
        <v>1038</v>
      </c>
      <c r="U11" s="198"/>
      <c r="V11" s="153"/>
      <c r="W11" s="153"/>
    </row>
    <row r="12" spans="1:23" ht="318.75" x14ac:dyDescent="0.2">
      <c r="A12" s="100" t="s">
        <v>2737</v>
      </c>
      <c r="B12" s="153" t="s">
        <v>2106</v>
      </c>
      <c r="C12" s="198" t="s">
        <v>216</v>
      </c>
      <c r="D12" s="194" t="s">
        <v>217</v>
      </c>
      <c r="E12" s="194" t="s">
        <v>998</v>
      </c>
      <c r="F12" s="196" t="s">
        <v>17</v>
      </c>
      <c r="G12" s="198" t="s">
        <v>1046</v>
      </c>
      <c r="H12" s="129" t="s">
        <v>99</v>
      </c>
      <c r="I12" s="198" t="s">
        <v>1047</v>
      </c>
      <c r="J12" s="196" t="s">
        <v>2743</v>
      </c>
      <c r="K12" s="196" t="s">
        <v>2744</v>
      </c>
      <c r="L12" s="99"/>
      <c r="M12" s="196"/>
      <c r="N12" s="196" t="s">
        <v>2118</v>
      </c>
      <c r="O12" s="198" t="s">
        <v>2945</v>
      </c>
      <c r="P12" s="198"/>
      <c r="Q12" s="198"/>
      <c r="R12" s="198"/>
      <c r="S12" s="83"/>
      <c r="T12" s="83" t="s">
        <v>1038</v>
      </c>
      <c r="U12" s="198"/>
      <c r="V12" s="153"/>
      <c r="W12" s="153"/>
    </row>
    <row r="13" spans="1:23" ht="331.5" x14ac:dyDescent="0.2">
      <c r="A13" s="100" t="s">
        <v>2739</v>
      </c>
      <c r="B13" s="153" t="s">
        <v>2106</v>
      </c>
      <c r="C13" s="198" t="s">
        <v>270</v>
      </c>
      <c r="D13" s="194" t="s">
        <v>271</v>
      </c>
      <c r="E13" s="194" t="s">
        <v>998</v>
      </c>
      <c r="F13" s="196" t="s">
        <v>18</v>
      </c>
      <c r="G13" s="198" t="s">
        <v>203</v>
      </c>
      <c r="H13" s="129" t="s">
        <v>99</v>
      </c>
      <c r="I13" s="198" t="s">
        <v>1047</v>
      </c>
      <c r="J13" s="196" t="s">
        <v>2746</v>
      </c>
      <c r="K13" s="196" t="s">
        <v>2747</v>
      </c>
      <c r="L13" s="99"/>
      <c r="M13" s="196"/>
      <c r="N13" s="196" t="s">
        <v>2119</v>
      </c>
      <c r="O13" s="198" t="s">
        <v>2946</v>
      </c>
      <c r="P13" s="198"/>
      <c r="Q13" s="198"/>
      <c r="R13" s="198"/>
      <c r="S13" s="83"/>
      <c r="T13" s="83" t="s">
        <v>1038</v>
      </c>
      <c r="U13" s="198"/>
      <c r="V13" s="153"/>
      <c r="W13" s="153"/>
    </row>
    <row r="14" spans="1:23" ht="216.75" x14ac:dyDescent="0.2">
      <c r="A14" s="100" t="s">
        <v>2741</v>
      </c>
      <c r="B14" s="153" t="s">
        <v>2106</v>
      </c>
      <c r="C14" s="198" t="s">
        <v>291</v>
      </c>
      <c r="D14" s="194" t="s">
        <v>292</v>
      </c>
      <c r="E14" s="194" t="s">
        <v>998</v>
      </c>
      <c r="F14" s="196" t="s">
        <v>18</v>
      </c>
      <c r="G14" s="198" t="s">
        <v>203</v>
      </c>
      <c r="H14" s="129" t="s">
        <v>99</v>
      </c>
      <c r="I14" s="198" t="s">
        <v>1047</v>
      </c>
      <c r="J14" s="196" t="s">
        <v>2120</v>
      </c>
      <c r="K14" s="196" t="s">
        <v>2749</v>
      </c>
      <c r="L14" s="203"/>
      <c r="M14" s="196"/>
      <c r="N14" s="196" t="s">
        <v>2121</v>
      </c>
      <c r="O14" s="198" t="s">
        <v>2947</v>
      </c>
      <c r="P14" s="198"/>
      <c r="Q14" s="198"/>
      <c r="R14" s="198"/>
      <c r="S14" s="83"/>
      <c r="T14" s="203" t="s">
        <v>1038</v>
      </c>
      <c r="U14" s="198"/>
      <c r="V14" s="153"/>
      <c r="W14" s="153"/>
    </row>
    <row r="15" spans="1:23" ht="165.75" x14ac:dyDescent="0.2">
      <c r="A15" s="100" t="s">
        <v>2742</v>
      </c>
      <c r="B15" s="153" t="s">
        <v>2106</v>
      </c>
      <c r="C15" s="198" t="s">
        <v>293</v>
      </c>
      <c r="D15" s="194" t="s">
        <v>294</v>
      </c>
      <c r="E15" s="194" t="s">
        <v>998</v>
      </c>
      <c r="F15" s="196" t="s">
        <v>18</v>
      </c>
      <c r="G15" s="198" t="s">
        <v>203</v>
      </c>
      <c r="H15" s="129" t="s">
        <v>99</v>
      </c>
      <c r="I15" s="198" t="s">
        <v>1047</v>
      </c>
      <c r="J15" s="196" t="s">
        <v>2751</v>
      </c>
      <c r="K15" s="196" t="s">
        <v>1928</v>
      </c>
      <c r="L15" s="203"/>
      <c r="M15" s="196"/>
      <c r="N15" s="196" t="s">
        <v>2122</v>
      </c>
      <c r="O15" s="198" t="s">
        <v>2948</v>
      </c>
      <c r="P15" s="198"/>
      <c r="Q15" s="198"/>
      <c r="R15" s="198"/>
      <c r="S15" s="83"/>
      <c r="T15" s="203" t="s">
        <v>1038</v>
      </c>
      <c r="U15" s="198"/>
      <c r="V15" s="153"/>
      <c r="W15" s="153"/>
    </row>
    <row r="16" spans="1:23" ht="165.75" x14ac:dyDescent="0.2">
      <c r="A16" s="100" t="s">
        <v>2745</v>
      </c>
      <c r="B16" s="153" t="s">
        <v>2106</v>
      </c>
      <c r="C16" s="106" t="s">
        <v>1051</v>
      </c>
      <c r="D16" s="106" t="s">
        <v>1052</v>
      </c>
      <c r="E16" s="109" t="s">
        <v>2107</v>
      </c>
      <c r="F16" s="104" t="s">
        <v>17</v>
      </c>
      <c r="G16" s="198" t="s">
        <v>1046</v>
      </c>
      <c r="H16" s="279" t="s">
        <v>99</v>
      </c>
      <c r="I16" s="198" t="s">
        <v>1047</v>
      </c>
      <c r="J16" s="104" t="s">
        <v>1053</v>
      </c>
      <c r="K16" s="111" t="s">
        <v>1054</v>
      </c>
      <c r="L16" s="112"/>
      <c r="M16" s="104"/>
      <c r="N16" s="111" t="s">
        <v>1055</v>
      </c>
      <c r="O16" s="198" t="s">
        <v>2886</v>
      </c>
      <c r="P16" s="198"/>
      <c r="Q16" s="198"/>
      <c r="R16" s="198"/>
      <c r="S16" s="83"/>
      <c r="T16" s="144" t="s">
        <v>2108</v>
      </c>
      <c r="U16" s="108"/>
      <c r="V16" s="153"/>
      <c r="W16" s="129"/>
    </row>
    <row r="17" spans="1:23" ht="229.5" x14ac:dyDescent="0.2">
      <c r="A17" s="100" t="s">
        <v>2748</v>
      </c>
      <c r="B17" s="153" t="s">
        <v>2106</v>
      </c>
      <c r="C17" s="198" t="s">
        <v>1056</v>
      </c>
      <c r="D17" s="194" t="s">
        <v>1057</v>
      </c>
      <c r="E17" s="194" t="s">
        <v>2107</v>
      </c>
      <c r="F17" s="196" t="s">
        <v>17</v>
      </c>
      <c r="G17" s="198" t="s">
        <v>203</v>
      </c>
      <c r="H17" s="129" t="s">
        <v>99</v>
      </c>
      <c r="I17" s="198" t="s">
        <v>1047</v>
      </c>
      <c r="J17" s="196" t="s">
        <v>1053</v>
      </c>
      <c r="K17" s="196" t="s">
        <v>1058</v>
      </c>
      <c r="L17" s="276"/>
      <c r="M17" s="196"/>
      <c r="N17" s="196" t="s">
        <v>1059</v>
      </c>
      <c r="O17" s="198" t="s">
        <v>2887</v>
      </c>
      <c r="P17" s="198"/>
      <c r="Q17" s="198"/>
      <c r="R17" s="198"/>
      <c r="S17" s="83"/>
      <c r="T17" s="240" t="s">
        <v>2108</v>
      </c>
      <c r="U17" s="198"/>
      <c r="V17" s="153"/>
      <c r="W17" s="144"/>
    </row>
    <row r="18" spans="1:23" ht="114.75" x14ac:dyDescent="0.2">
      <c r="A18" s="100" t="s">
        <v>2750</v>
      </c>
      <c r="B18" s="153" t="s">
        <v>2106</v>
      </c>
      <c r="C18" s="196" t="s">
        <v>1060</v>
      </c>
      <c r="D18" s="196" t="s">
        <v>1061</v>
      </c>
      <c r="E18" s="194" t="s">
        <v>2107</v>
      </c>
      <c r="F18" s="196" t="s">
        <v>17</v>
      </c>
      <c r="G18" s="198" t="s">
        <v>1046</v>
      </c>
      <c r="H18" s="129" t="s">
        <v>99</v>
      </c>
      <c r="I18" s="198" t="s">
        <v>1047</v>
      </c>
      <c r="J18" s="196" t="s">
        <v>1053</v>
      </c>
      <c r="K18" s="196" t="s">
        <v>1062</v>
      </c>
      <c r="L18" s="276"/>
      <c r="M18" s="196"/>
      <c r="N18" s="196" t="s">
        <v>1063</v>
      </c>
      <c r="O18" s="198" t="s">
        <v>2888</v>
      </c>
      <c r="P18" s="198"/>
      <c r="Q18" s="198"/>
      <c r="R18" s="198"/>
      <c r="S18" s="83"/>
      <c r="T18" s="240" t="s">
        <v>2108</v>
      </c>
      <c r="U18" s="198"/>
      <c r="V18" s="153"/>
      <c r="W18" s="144"/>
    </row>
    <row r="19" spans="1:23" ht="165.75" x14ac:dyDescent="0.2">
      <c r="A19" s="100" t="s">
        <v>2752</v>
      </c>
      <c r="B19" s="153" t="s">
        <v>2106</v>
      </c>
      <c r="C19" s="198" t="s">
        <v>1064</v>
      </c>
      <c r="D19" s="194" t="s">
        <v>1065</v>
      </c>
      <c r="E19" s="194" t="s">
        <v>2109</v>
      </c>
      <c r="F19" s="196" t="s">
        <v>17</v>
      </c>
      <c r="G19" s="198" t="s">
        <v>1046</v>
      </c>
      <c r="H19" s="129" t="s">
        <v>99</v>
      </c>
      <c r="I19" s="198" t="s">
        <v>1047</v>
      </c>
      <c r="J19" s="196" t="s">
        <v>1066</v>
      </c>
      <c r="K19" s="196" t="s">
        <v>1067</v>
      </c>
      <c r="L19" s="196"/>
      <c r="M19" s="195"/>
      <c r="N19" s="196" t="s">
        <v>1068</v>
      </c>
      <c r="O19" s="198" t="s">
        <v>2889</v>
      </c>
      <c r="P19" s="198"/>
      <c r="Q19" s="198"/>
      <c r="R19" s="198"/>
      <c r="S19" s="83"/>
      <c r="T19" s="240" t="s">
        <v>2424</v>
      </c>
      <c r="U19" s="198"/>
      <c r="V19" s="153"/>
      <c r="W19" s="144"/>
    </row>
    <row r="20" spans="1:23" ht="229.5" x14ac:dyDescent="0.2">
      <c r="A20" s="100" t="s">
        <v>2753</v>
      </c>
      <c r="B20" s="153" t="s">
        <v>2106</v>
      </c>
      <c r="C20" s="198" t="s">
        <v>1069</v>
      </c>
      <c r="D20" s="194" t="s">
        <v>1070</v>
      </c>
      <c r="E20" s="194" t="s">
        <v>2109</v>
      </c>
      <c r="F20" s="196" t="s">
        <v>17</v>
      </c>
      <c r="G20" s="198" t="s">
        <v>203</v>
      </c>
      <c r="H20" s="129" t="s">
        <v>99</v>
      </c>
      <c r="I20" s="198" t="s">
        <v>1047</v>
      </c>
      <c r="J20" s="196" t="s">
        <v>1066</v>
      </c>
      <c r="K20" s="196" t="s">
        <v>1071</v>
      </c>
      <c r="L20" s="129"/>
      <c r="M20" s="195"/>
      <c r="N20" s="196" t="s">
        <v>1072</v>
      </c>
      <c r="O20" s="198" t="s">
        <v>2890</v>
      </c>
      <c r="P20" s="198"/>
      <c r="Q20" s="198"/>
      <c r="R20" s="198"/>
      <c r="S20" s="83"/>
      <c r="T20" s="240" t="s">
        <v>2424</v>
      </c>
      <c r="U20" s="198"/>
      <c r="V20" s="153"/>
      <c r="W20" s="144"/>
    </row>
    <row r="21" spans="1:23" ht="76.5" x14ac:dyDescent="0.2">
      <c r="A21" s="100" t="s">
        <v>2754</v>
      </c>
      <c r="B21" s="153" t="s">
        <v>2106</v>
      </c>
      <c r="C21" s="198" t="s">
        <v>1064</v>
      </c>
      <c r="D21" s="194" t="s">
        <v>1073</v>
      </c>
      <c r="E21" s="194" t="s">
        <v>2109</v>
      </c>
      <c r="F21" s="196" t="s">
        <v>17</v>
      </c>
      <c r="G21" s="198" t="s">
        <v>203</v>
      </c>
      <c r="H21" s="129" t="s">
        <v>99</v>
      </c>
      <c r="I21" s="198" t="s">
        <v>1047</v>
      </c>
      <c r="J21" s="196" t="s">
        <v>1066</v>
      </c>
      <c r="K21" s="196" t="s">
        <v>1074</v>
      </c>
      <c r="L21" s="129"/>
      <c r="M21" s="195"/>
      <c r="N21" s="196" t="s">
        <v>1075</v>
      </c>
      <c r="O21" s="198" t="s">
        <v>2949</v>
      </c>
      <c r="P21" s="198"/>
      <c r="Q21" s="198"/>
      <c r="R21" s="198"/>
      <c r="S21" s="83"/>
      <c r="T21" s="240" t="s">
        <v>2424</v>
      </c>
      <c r="U21" s="198"/>
      <c r="V21" s="153"/>
      <c r="W21" s="144"/>
    </row>
    <row r="22" spans="1:23" ht="165.75" x14ac:dyDescent="0.2">
      <c r="A22" s="100" t="s">
        <v>2755</v>
      </c>
      <c r="B22" s="153" t="s">
        <v>2106</v>
      </c>
      <c r="C22" s="198" t="s">
        <v>1076</v>
      </c>
      <c r="D22" s="194" t="s">
        <v>1077</v>
      </c>
      <c r="E22" s="194" t="s">
        <v>2110</v>
      </c>
      <c r="F22" s="196" t="s">
        <v>17</v>
      </c>
      <c r="G22" s="198" t="s">
        <v>1046</v>
      </c>
      <c r="H22" s="129" t="s">
        <v>99</v>
      </c>
      <c r="I22" s="198" t="s">
        <v>1047</v>
      </c>
      <c r="J22" s="196" t="s">
        <v>1078</v>
      </c>
      <c r="K22" s="196" t="s">
        <v>1079</v>
      </c>
      <c r="L22" s="276"/>
      <c r="M22" s="196"/>
      <c r="N22" s="196" t="s">
        <v>1080</v>
      </c>
      <c r="O22" s="198" t="s">
        <v>2853</v>
      </c>
      <c r="P22" s="198"/>
      <c r="Q22" s="198"/>
      <c r="R22" s="198"/>
      <c r="S22" s="83"/>
      <c r="T22" s="240" t="s">
        <v>2108</v>
      </c>
      <c r="U22" s="198"/>
      <c r="V22" s="153"/>
      <c r="W22" s="144"/>
    </row>
    <row r="23" spans="1:23" ht="242.25" x14ac:dyDescent="0.2">
      <c r="A23" s="100" t="s">
        <v>2756</v>
      </c>
      <c r="B23" s="153" t="s">
        <v>2106</v>
      </c>
      <c r="C23" s="198" t="s">
        <v>1081</v>
      </c>
      <c r="D23" s="194" t="s">
        <v>1082</v>
      </c>
      <c r="E23" s="194" t="s">
        <v>2110</v>
      </c>
      <c r="F23" s="196" t="s">
        <v>17</v>
      </c>
      <c r="G23" s="198" t="s">
        <v>203</v>
      </c>
      <c r="H23" s="129" t="s">
        <v>99</v>
      </c>
      <c r="I23" s="198" t="s">
        <v>1047</v>
      </c>
      <c r="J23" s="196" t="s">
        <v>1078</v>
      </c>
      <c r="K23" s="196" t="s">
        <v>1083</v>
      </c>
      <c r="L23" s="276"/>
      <c r="M23" s="196"/>
      <c r="N23" s="196" t="s">
        <v>1084</v>
      </c>
      <c r="O23" s="198" t="s">
        <v>2854</v>
      </c>
      <c r="P23" s="198"/>
      <c r="Q23" s="198"/>
      <c r="R23" s="198"/>
      <c r="S23" s="83"/>
      <c r="T23" s="240" t="s">
        <v>2108</v>
      </c>
      <c r="U23" s="198"/>
      <c r="V23" s="153"/>
      <c r="W23" s="144"/>
    </row>
    <row r="24" spans="1:23" ht="216.75" x14ac:dyDescent="0.2">
      <c r="A24" s="100" t="s">
        <v>2757</v>
      </c>
      <c r="B24" s="153" t="s">
        <v>2106</v>
      </c>
      <c r="C24" s="198" t="s">
        <v>1076</v>
      </c>
      <c r="D24" s="194" t="s">
        <v>1085</v>
      </c>
      <c r="E24" s="194" t="s">
        <v>2110</v>
      </c>
      <c r="F24" s="196" t="s">
        <v>17</v>
      </c>
      <c r="G24" s="198" t="s">
        <v>203</v>
      </c>
      <c r="H24" s="129" t="s">
        <v>99</v>
      </c>
      <c r="I24" s="198" t="s">
        <v>1047</v>
      </c>
      <c r="J24" s="196" t="s">
        <v>1078</v>
      </c>
      <c r="K24" s="196" t="s">
        <v>1086</v>
      </c>
      <c r="L24" s="276"/>
      <c r="M24" s="196"/>
      <c r="N24" s="196" t="s">
        <v>1087</v>
      </c>
      <c r="O24" s="198" t="s">
        <v>2855</v>
      </c>
      <c r="P24" s="198"/>
      <c r="Q24" s="198"/>
      <c r="R24" s="198"/>
      <c r="S24" s="83"/>
      <c r="T24" s="240" t="s">
        <v>1110</v>
      </c>
      <c r="U24" s="198"/>
      <c r="V24" s="153"/>
      <c r="W24" s="144"/>
    </row>
    <row r="25" spans="1:23" ht="251.25" customHeight="1" x14ac:dyDescent="0.2">
      <c r="A25" s="100" t="s">
        <v>2758</v>
      </c>
      <c r="B25" s="153" t="s">
        <v>2106</v>
      </c>
      <c r="C25" s="196" t="s">
        <v>1088</v>
      </c>
      <c r="D25" s="194" t="s">
        <v>1089</v>
      </c>
      <c r="E25" s="194" t="s">
        <v>2111</v>
      </c>
      <c r="F25" s="196" t="s">
        <v>17</v>
      </c>
      <c r="G25" s="198" t="s">
        <v>1046</v>
      </c>
      <c r="H25" s="129" t="s">
        <v>99</v>
      </c>
      <c r="I25" s="144"/>
      <c r="J25" s="196" t="s">
        <v>1090</v>
      </c>
      <c r="K25" s="196" t="s">
        <v>1091</v>
      </c>
      <c r="L25" s="276"/>
      <c r="M25" s="196"/>
      <c r="N25" s="196" t="s">
        <v>1092</v>
      </c>
      <c r="O25" s="198" t="s">
        <v>2856</v>
      </c>
      <c r="P25" s="198"/>
      <c r="Q25" s="198"/>
      <c r="R25" s="198"/>
      <c r="S25" s="83"/>
      <c r="T25" s="240" t="s">
        <v>2108</v>
      </c>
      <c r="U25" s="198"/>
      <c r="V25" s="153"/>
      <c r="W25" s="144"/>
    </row>
    <row r="26" spans="1:23" ht="229.5" x14ac:dyDescent="0.2">
      <c r="A26" s="100" t="s">
        <v>2759</v>
      </c>
      <c r="B26" s="153" t="s">
        <v>2106</v>
      </c>
      <c r="C26" s="196" t="s">
        <v>1093</v>
      </c>
      <c r="D26" s="196" t="s">
        <v>1094</v>
      </c>
      <c r="E26" s="194" t="s">
        <v>2111</v>
      </c>
      <c r="F26" s="196" t="s">
        <v>17</v>
      </c>
      <c r="G26" s="198" t="s">
        <v>203</v>
      </c>
      <c r="H26" s="129" t="s">
        <v>99</v>
      </c>
      <c r="I26" s="144"/>
      <c r="J26" s="196" t="s">
        <v>1090</v>
      </c>
      <c r="K26" s="196" t="s">
        <v>1095</v>
      </c>
      <c r="L26" s="276"/>
      <c r="M26" s="196"/>
      <c r="N26" s="196" t="s">
        <v>1096</v>
      </c>
      <c r="O26" s="198" t="s">
        <v>2857</v>
      </c>
      <c r="P26" s="198"/>
      <c r="Q26" s="198"/>
      <c r="R26" s="198"/>
      <c r="S26" s="83"/>
      <c r="T26" s="240" t="s">
        <v>2108</v>
      </c>
      <c r="U26" s="198"/>
      <c r="V26" s="153"/>
      <c r="W26" s="144"/>
    </row>
    <row r="27" spans="1:23" ht="127.5" x14ac:dyDescent="0.2">
      <c r="A27" s="100" t="s">
        <v>2760</v>
      </c>
      <c r="B27" s="153" t="s">
        <v>2106</v>
      </c>
      <c r="C27" s="196" t="s">
        <v>1088</v>
      </c>
      <c r="D27" s="194" t="s">
        <v>1089</v>
      </c>
      <c r="E27" s="194" t="s">
        <v>2111</v>
      </c>
      <c r="F27" s="196" t="s">
        <v>17</v>
      </c>
      <c r="G27" s="198" t="s">
        <v>1046</v>
      </c>
      <c r="H27" s="129" t="s">
        <v>99</v>
      </c>
      <c r="I27" s="144"/>
      <c r="J27" s="196" t="s">
        <v>1090</v>
      </c>
      <c r="K27" s="196" t="s">
        <v>1097</v>
      </c>
      <c r="L27" s="276"/>
      <c r="M27" s="196"/>
      <c r="N27" s="196" t="s">
        <v>1098</v>
      </c>
      <c r="O27" s="198" t="s">
        <v>2858</v>
      </c>
      <c r="P27" s="198"/>
      <c r="Q27" s="198"/>
      <c r="R27" s="198"/>
      <c r="S27" s="83"/>
      <c r="T27" s="240" t="s">
        <v>2108</v>
      </c>
      <c r="U27" s="198"/>
      <c r="V27" s="153"/>
      <c r="W27" s="144"/>
    </row>
    <row r="28" spans="1:23" ht="133.5" customHeight="1" x14ac:dyDescent="0.2">
      <c r="A28" s="100" t="s">
        <v>2761</v>
      </c>
      <c r="B28" s="153" t="s">
        <v>985</v>
      </c>
      <c r="C28" s="106" t="s">
        <v>986</v>
      </c>
      <c r="D28" s="106" t="s">
        <v>986</v>
      </c>
      <c r="E28" s="109" t="s">
        <v>1009</v>
      </c>
      <c r="F28" s="104" t="s">
        <v>17</v>
      </c>
      <c r="G28" s="198" t="s">
        <v>1046</v>
      </c>
      <c r="H28" s="279" t="s">
        <v>99</v>
      </c>
      <c r="I28" s="198" t="s">
        <v>1047</v>
      </c>
      <c r="J28" s="104" t="s">
        <v>987</v>
      </c>
      <c r="K28" s="111" t="s">
        <v>988</v>
      </c>
      <c r="L28" s="112"/>
      <c r="M28" s="104"/>
      <c r="N28" s="111" t="s">
        <v>989</v>
      </c>
      <c r="O28" s="198" t="s">
        <v>2716</v>
      </c>
      <c r="P28" s="198"/>
      <c r="Q28" s="198"/>
      <c r="R28" s="198"/>
      <c r="S28" s="83"/>
      <c r="T28" s="144" t="s">
        <v>1039</v>
      </c>
      <c r="U28" s="108"/>
      <c r="V28" s="153"/>
      <c r="W28" s="129"/>
    </row>
    <row r="29" spans="1:23" ht="102" x14ac:dyDescent="0.2">
      <c r="A29" s="100" t="s">
        <v>2762</v>
      </c>
      <c r="B29" s="153" t="s">
        <v>990</v>
      </c>
      <c r="C29" s="57" t="s">
        <v>991</v>
      </c>
      <c r="D29" s="57" t="s">
        <v>991</v>
      </c>
      <c r="E29" s="109" t="s">
        <v>1009</v>
      </c>
      <c r="F29" s="213" t="s">
        <v>17</v>
      </c>
      <c r="G29" s="198" t="s">
        <v>203</v>
      </c>
      <c r="H29" s="279" t="s">
        <v>99</v>
      </c>
      <c r="I29" s="198" t="s">
        <v>1047</v>
      </c>
      <c r="J29" s="104" t="s">
        <v>987</v>
      </c>
      <c r="K29" s="196" t="s">
        <v>992</v>
      </c>
      <c r="L29" s="99"/>
      <c r="M29" s="196"/>
      <c r="N29" s="196" t="s">
        <v>993</v>
      </c>
      <c r="O29" s="198" t="s">
        <v>2859</v>
      </c>
      <c r="P29" s="198"/>
      <c r="Q29" s="198"/>
      <c r="R29" s="198"/>
      <c r="S29" s="83"/>
      <c r="T29" s="144" t="s">
        <v>1039</v>
      </c>
      <c r="U29" s="108"/>
      <c r="V29" s="153"/>
      <c r="W29" s="129"/>
    </row>
    <row r="30" spans="1:23" ht="102" x14ac:dyDescent="0.2">
      <c r="A30" s="100" t="s">
        <v>2763</v>
      </c>
      <c r="B30" s="153" t="s">
        <v>994</v>
      </c>
      <c r="C30" s="57" t="s">
        <v>995</v>
      </c>
      <c r="D30" s="57" t="s">
        <v>995</v>
      </c>
      <c r="E30" s="109" t="s">
        <v>1009</v>
      </c>
      <c r="F30" s="213" t="s">
        <v>17</v>
      </c>
      <c r="G30" s="198" t="s">
        <v>203</v>
      </c>
      <c r="H30" s="279" t="s">
        <v>99</v>
      </c>
      <c r="I30" s="198" t="s">
        <v>1047</v>
      </c>
      <c r="J30" s="104" t="s">
        <v>987</v>
      </c>
      <c r="K30" s="196" t="s">
        <v>996</v>
      </c>
      <c r="L30" s="153"/>
      <c r="M30" s="153"/>
      <c r="N30" s="196" t="s">
        <v>997</v>
      </c>
      <c r="O30" s="198" t="s">
        <v>2859</v>
      </c>
      <c r="P30" s="198"/>
      <c r="Q30" s="198"/>
      <c r="R30" s="198"/>
      <c r="S30" s="83"/>
      <c r="T30" s="144" t="s">
        <v>1039</v>
      </c>
      <c r="U30" s="108"/>
      <c r="V30" s="153"/>
      <c r="W30" s="129"/>
    </row>
    <row r="31" spans="1:23" ht="229.5" x14ac:dyDescent="0.2">
      <c r="A31" s="100" t="s">
        <v>2764</v>
      </c>
      <c r="B31" s="153" t="s">
        <v>1113</v>
      </c>
      <c r="C31" s="198" t="s">
        <v>1114</v>
      </c>
      <c r="D31" s="140" t="s">
        <v>1115</v>
      </c>
      <c r="E31" s="129" t="s">
        <v>1116</v>
      </c>
      <c r="F31" s="194" t="s">
        <v>17</v>
      </c>
      <c r="G31" s="194" t="s">
        <v>1046</v>
      </c>
      <c r="H31" s="279" t="s">
        <v>99</v>
      </c>
      <c r="I31" s="194"/>
      <c r="J31" s="195" t="s">
        <v>1117</v>
      </c>
      <c r="K31" s="196" t="s">
        <v>1118</v>
      </c>
      <c r="L31" s="196"/>
      <c r="M31" s="196"/>
      <c r="N31" s="196" t="s">
        <v>1119</v>
      </c>
      <c r="O31" s="198" t="s">
        <v>2860</v>
      </c>
      <c r="P31" s="213"/>
      <c r="Q31" s="198"/>
      <c r="R31" s="198"/>
      <c r="S31" s="83"/>
      <c r="T31" s="212" t="s">
        <v>1044</v>
      </c>
      <c r="U31" s="129"/>
      <c r="V31" s="153"/>
      <c r="W31" s="129"/>
    </row>
    <row r="32" spans="1:23" ht="216.75" x14ac:dyDescent="0.2">
      <c r="A32" s="100" t="s">
        <v>2765</v>
      </c>
      <c r="B32" s="196" t="s">
        <v>2363</v>
      </c>
      <c r="C32" s="198" t="s">
        <v>1114</v>
      </c>
      <c r="D32" s="140" t="s">
        <v>1120</v>
      </c>
      <c r="E32" s="129" t="s">
        <v>1116</v>
      </c>
      <c r="F32" s="194" t="s">
        <v>19</v>
      </c>
      <c r="G32" s="194" t="s">
        <v>203</v>
      </c>
      <c r="H32" s="279" t="s">
        <v>99</v>
      </c>
      <c r="I32" s="194"/>
      <c r="J32" s="195" t="s">
        <v>1121</v>
      </c>
      <c r="K32" s="196" t="s">
        <v>1122</v>
      </c>
      <c r="L32" s="196"/>
      <c r="M32" s="196"/>
      <c r="N32" s="196" t="s">
        <v>1123</v>
      </c>
      <c r="O32" s="198" t="s">
        <v>2860</v>
      </c>
      <c r="P32" s="213"/>
      <c r="Q32" s="198"/>
      <c r="R32" s="198"/>
      <c r="S32" s="141"/>
      <c r="T32" s="212" t="s">
        <v>1044</v>
      </c>
      <c r="U32" s="129"/>
      <c r="V32" s="153"/>
      <c r="W32" s="129"/>
    </row>
    <row r="33" spans="1:23" ht="229.5" x14ac:dyDescent="0.2">
      <c r="A33" s="100" t="s">
        <v>2766</v>
      </c>
      <c r="B33" s="153" t="s">
        <v>1135</v>
      </c>
      <c r="C33" s="140" t="s">
        <v>1136</v>
      </c>
      <c r="D33" s="140" t="s">
        <v>1136</v>
      </c>
      <c r="E33" s="129" t="s">
        <v>1116</v>
      </c>
      <c r="F33" s="213" t="s">
        <v>17</v>
      </c>
      <c r="G33" s="213" t="s">
        <v>1046</v>
      </c>
      <c r="H33" s="279" t="s">
        <v>99</v>
      </c>
      <c r="I33" s="213"/>
      <c r="J33" s="104" t="s">
        <v>2151</v>
      </c>
      <c r="K33" s="195" t="s">
        <v>2152</v>
      </c>
      <c r="L33" s="203"/>
      <c r="M33" s="153"/>
      <c r="N33" s="195" t="s">
        <v>2153</v>
      </c>
      <c r="O33" s="198" t="s">
        <v>2704</v>
      </c>
      <c r="P33" s="213"/>
      <c r="Q33" s="198"/>
      <c r="R33" s="198"/>
      <c r="S33" s="141"/>
      <c r="T33" s="212" t="s">
        <v>1110</v>
      </c>
      <c r="U33" s="129"/>
      <c r="V33" s="153"/>
      <c r="W33" s="129"/>
    </row>
    <row r="34" spans="1:23" ht="178.5" x14ac:dyDescent="0.2">
      <c r="A34" s="100" t="s">
        <v>2767</v>
      </c>
      <c r="B34" s="140"/>
      <c r="C34" s="140" t="s">
        <v>1114</v>
      </c>
      <c r="D34" s="140" t="s">
        <v>2449</v>
      </c>
      <c r="E34" s="140" t="s">
        <v>1116</v>
      </c>
      <c r="F34" s="140" t="s">
        <v>17</v>
      </c>
      <c r="G34" s="140" t="s">
        <v>1046</v>
      </c>
      <c r="H34" s="140" t="s">
        <v>2423</v>
      </c>
      <c r="I34" s="140"/>
      <c r="J34" s="420" t="s">
        <v>2450</v>
      </c>
      <c r="K34" s="140" t="s">
        <v>2451</v>
      </c>
      <c r="L34" s="140"/>
      <c r="M34" s="140"/>
      <c r="N34" s="140" t="s">
        <v>2452</v>
      </c>
      <c r="O34" s="140" t="s">
        <v>2861</v>
      </c>
      <c r="P34" s="140"/>
      <c r="Q34" s="140"/>
      <c r="R34" s="140"/>
      <c r="S34" s="141"/>
      <c r="T34" s="140" t="s">
        <v>2453</v>
      </c>
      <c r="U34" s="140"/>
      <c r="V34" s="140"/>
      <c r="W34" s="140"/>
    </row>
    <row r="35" spans="1:23" ht="191.25" x14ac:dyDescent="0.2">
      <c r="A35" s="100" t="s">
        <v>2768</v>
      </c>
      <c r="B35" s="140"/>
      <c r="C35" s="140" t="s">
        <v>1114</v>
      </c>
      <c r="D35" s="140" t="s">
        <v>2454</v>
      </c>
      <c r="E35" s="140" t="s">
        <v>1116</v>
      </c>
      <c r="F35" s="140" t="s">
        <v>17</v>
      </c>
      <c r="G35" s="140" t="s">
        <v>1046</v>
      </c>
      <c r="H35" s="140" t="s">
        <v>2423</v>
      </c>
      <c r="I35" s="140"/>
      <c r="J35" s="420" t="s">
        <v>2455</v>
      </c>
      <c r="K35" s="140" t="s">
        <v>2456</v>
      </c>
      <c r="L35" s="140"/>
      <c r="M35" s="140"/>
      <c r="N35" s="140" t="s">
        <v>2457</v>
      </c>
      <c r="O35" s="140" t="s">
        <v>2862</v>
      </c>
      <c r="P35" s="140"/>
      <c r="Q35" s="140"/>
      <c r="R35" s="140"/>
      <c r="S35" s="141"/>
      <c r="T35" s="140" t="s">
        <v>2453</v>
      </c>
      <c r="U35" s="140"/>
      <c r="V35" s="140"/>
      <c r="W35" s="140"/>
    </row>
    <row r="36" spans="1:23" ht="178.5" x14ac:dyDescent="0.2">
      <c r="A36" s="100" t="s">
        <v>2769</v>
      </c>
      <c r="B36" s="140"/>
      <c r="C36" s="140" t="s">
        <v>1114</v>
      </c>
      <c r="D36" s="140" t="s">
        <v>2458</v>
      </c>
      <c r="E36" s="140" t="s">
        <v>1116</v>
      </c>
      <c r="F36" s="140" t="s">
        <v>17</v>
      </c>
      <c r="G36" s="140" t="s">
        <v>1046</v>
      </c>
      <c r="H36" s="140" t="s">
        <v>2423</v>
      </c>
      <c r="I36" s="140"/>
      <c r="J36" s="140" t="s">
        <v>2455</v>
      </c>
      <c r="K36" s="140" t="s">
        <v>2459</v>
      </c>
      <c r="L36" s="140"/>
      <c r="M36" s="140"/>
      <c r="N36" s="140" t="s">
        <v>2460</v>
      </c>
      <c r="O36" s="140" t="s">
        <v>2863</v>
      </c>
      <c r="P36" s="140"/>
      <c r="Q36" s="140"/>
      <c r="R36" s="140"/>
      <c r="S36" s="141"/>
      <c r="T36" s="140" t="s">
        <v>2453</v>
      </c>
      <c r="U36" s="140"/>
      <c r="V36" s="140"/>
      <c r="W36" s="140"/>
    </row>
    <row r="37" spans="1:23" ht="178.5" x14ac:dyDescent="0.2">
      <c r="A37" s="100" t="s">
        <v>2770</v>
      </c>
      <c r="B37" s="140"/>
      <c r="C37" s="140" t="s">
        <v>1114</v>
      </c>
      <c r="D37" s="140" t="s">
        <v>2461</v>
      </c>
      <c r="E37" s="140" t="s">
        <v>1116</v>
      </c>
      <c r="F37" s="140" t="s">
        <v>17</v>
      </c>
      <c r="G37" s="140" t="s">
        <v>1046</v>
      </c>
      <c r="H37" s="140" t="s">
        <v>2423</v>
      </c>
      <c r="I37" s="140"/>
      <c r="J37" s="140" t="s">
        <v>2455</v>
      </c>
      <c r="K37" s="140" t="s">
        <v>2462</v>
      </c>
      <c r="L37" s="140"/>
      <c r="M37" s="140"/>
      <c r="N37" s="140" t="s">
        <v>2463</v>
      </c>
      <c r="O37" s="140" t="s">
        <v>2864</v>
      </c>
      <c r="P37" s="140"/>
      <c r="Q37" s="140"/>
      <c r="R37" s="140"/>
      <c r="S37" s="141"/>
      <c r="T37" s="140" t="s">
        <v>2453</v>
      </c>
      <c r="U37" s="140"/>
      <c r="V37" s="140"/>
      <c r="W37" s="140"/>
    </row>
    <row r="38" spans="1:23" ht="191.25" x14ac:dyDescent="0.2">
      <c r="A38" s="100" t="s">
        <v>2771</v>
      </c>
      <c r="B38" s="140"/>
      <c r="C38" s="140" t="s">
        <v>1114</v>
      </c>
      <c r="D38" s="140" t="s">
        <v>2464</v>
      </c>
      <c r="E38" s="140" t="s">
        <v>1116</v>
      </c>
      <c r="F38" s="140" t="s">
        <v>18</v>
      </c>
      <c r="G38" s="140" t="s">
        <v>203</v>
      </c>
      <c r="H38" s="140" t="s">
        <v>2423</v>
      </c>
      <c r="I38" s="140"/>
      <c r="J38" s="140" t="s">
        <v>2465</v>
      </c>
      <c r="K38" s="140" t="s">
        <v>2466</v>
      </c>
      <c r="L38" s="140"/>
      <c r="M38" s="140"/>
      <c r="N38" s="140" t="s">
        <v>2467</v>
      </c>
      <c r="O38" s="140" t="s">
        <v>2468</v>
      </c>
      <c r="P38" s="140"/>
      <c r="Q38" s="140"/>
      <c r="R38" s="140"/>
      <c r="S38" s="141"/>
      <c r="T38" s="140" t="s">
        <v>2453</v>
      </c>
      <c r="U38" s="140"/>
      <c r="V38" s="140"/>
      <c r="W38" s="140"/>
    </row>
    <row r="39" spans="1:23" ht="191.25" x14ac:dyDescent="0.2">
      <c r="A39" s="100" t="s">
        <v>2772</v>
      </c>
      <c r="B39" s="140"/>
      <c r="C39" s="140" t="s">
        <v>1114</v>
      </c>
      <c r="D39" s="140" t="s">
        <v>2469</v>
      </c>
      <c r="E39" s="140" t="s">
        <v>1116</v>
      </c>
      <c r="F39" s="140" t="s">
        <v>18</v>
      </c>
      <c r="G39" s="140" t="s">
        <v>1046</v>
      </c>
      <c r="H39" s="140" t="s">
        <v>2423</v>
      </c>
      <c r="I39" s="140"/>
      <c r="J39" s="140" t="s">
        <v>2470</v>
      </c>
      <c r="K39" s="140" t="s">
        <v>2471</v>
      </c>
      <c r="L39" s="140"/>
      <c r="M39" s="140"/>
      <c r="N39" s="140" t="s">
        <v>2472</v>
      </c>
      <c r="O39" s="140" t="s">
        <v>2865</v>
      </c>
      <c r="P39" s="140"/>
      <c r="Q39" s="140"/>
      <c r="R39" s="140"/>
      <c r="S39" s="141"/>
      <c r="T39" s="140" t="s">
        <v>2453</v>
      </c>
      <c r="U39" s="140"/>
      <c r="V39" s="140"/>
      <c r="W39" s="140"/>
    </row>
    <row r="40" spans="1:23" ht="191.25" x14ac:dyDescent="0.2">
      <c r="A40" s="100" t="s">
        <v>2773</v>
      </c>
      <c r="B40" s="140"/>
      <c r="C40" s="140" t="s">
        <v>1114</v>
      </c>
      <c r="D40" s="140" t="s">
        <v>2473</v>
      </c>
      <c r="E40" s="140" t="s">
        <v>1116</v>
      </c>
      <c r="F40" s="140" t="s">
        <v>18</v>
      </c>
      <c r="G40" s="140" t="s">
        <v>1046</v>
      </c>
      <c r="H40" s="140" t="s">
        <v>2423</v>
      </c>
      <c r="I40" s="140"/>
      <c r="J40" s="140" t="s">
        <v>2455</v>
      </c>
      <c r="K40" s="140" t="s">
        <v>2474</v>
      </c>
      <c r="L40" s="140"/>
      <c r="M40" s="140"/>
      <c r="N40" s="140" t="s">
        <v>2475</v>
      </c>
      <c r="O40" s="140" t="s">
        <v>2964</v>
      </c>
      <c r="P40" s="140"/>
      <c r="Q40" s="140"/>
      <c r="R40" s="140"/>
      <c r="S40" s="141"/>
      <c r="T40" s="140" t="s">
        <v>2453</v>
      </c>
      <c r="U40" s="140"/>
      <c r="V40" s="140"/>
      <c r="W40" s="140"/>
    </row>
    <row r="41" spans="1:23" ht="191.25" x14ac:dyDescent="0.2">
      <c r="A41" s="100" t="s">
        <v>2774</v>
      </c>
      <c r="B41" s="140"/>
      <c r="C41" s="140" t="s">
        <v>1114</v>
      </c>
      <c r="D41" s="140" t="s">
        <v>2476</v>
      </c>
      <c r="E41" s="140" t="s">
        <v>1116</v>
      </c>
      <c r="F41" s="140" t="s">
        <v>18</v>
      </c>
      <c r="G41" s="140" t="s">
        <v>1046</v>
      </c>
      <c r="H41" s="140" t="s">
        <v>2423</v>
      </c>
      <c r="I41" s="140"/>
      <c r="J41" s="140" t="s">
        <v>2455</v>
      </c>
      <c r="K41" s="140" t="s">
        <v>2477</v>
      </c>
      <c r="L41" s="140"/>
      <c r="M41" s="140"/>
      <c r="N41" s="140" t="s">
        <v>2478</v>
      </c>
      <c r="O41" s="140" t="s">
        <v>2704</v>
      </c>
      <c r="P41" s="140"/>
      <c r="Q41" s="140"/>
      <c r="R41" s="140"/>
      <c r="S41" s="141"/>
      <c r="T41" s="140" t="s">
        <v>2453</v>
      </c>
      <c r="U41" s="140"/>
      <c r="V41" s="140"/>
      <c r="W41" s="140"/>
    </row>
    <row r="42" spans="1:23" ht="216.75" x14ac:dyDescent="0.2">
      <c r="A42" s="100" t="s">
        <v>2775</v>
      </c>
      <c r="B42" s="140"/>
      <c r="C42" s="140" t="s">
        <v>1114</v>
      </c>
      <c r="D42" s="140" t="s">
        <v>2479</v>
      </c>
      <c r="E42" s="140" t="s">
        <v>1116</v>
      </c>
      <c r="F42" s="140" t="s">
        <v>18</v>
      </c>
      <c r="G42" s="140" t="s">
        <v>203</v>
      </c>
      <c r="H42" s="140" t="s">
        <v>2423</v>
      </c>
      <c r="I42" s="140"/>
      <c r="J42" s="140" t="s">
        <v>2455</v>
      </c>
      <c r="K42" s="140" t="s">
        <v>2480</v>
      </c>
      <c r="L42" s="140"/>
      <c r="M42" s="140"/>
      <c r="N42" s="140" t="s">
        <v>2481</v>
      </c>
      <c r="O42" s="140" t="s">
        <v>2866</v>
      </c>
      <c r="P42" s="140"/>
      <c r="Q42" s="140"/>
      <c r="R42" s="140"/>
      <c r="S42" s="141"/>
      <c r="T42" s="140" t="s">
        <v>2453</v>
      </c>
      <c r="U42" s="140"/>
      <c r="V42" s="140"/>
      <c r="W42" s="140"/>
    </row>
    <row r="43" spans="1:23" ht="191.25" x14ac:dyDescent="0.2">
      <c r="A43" s="100" t="s">
        <v>2776</v>
      </c>
      <c r="B43" s="140"/>
      <c r="C43" s="140" t="s">
        <v>1114</v>
      </c>
      <c r="D43" s="140" t="s">
        <v>2482</v>
      </c>
      <c r="E43" s="140" t="s">
        <v>1116</v>
      </c>
      <c r="F43" s="140" t="s">
        <v>17</v>
      </c>
      <c r="G43" s="140" t="s">
        <v>1046</v>
      </c>
      <c r="H43" s="140" t="s">
        <v>2423</v>
      </c>
      <c r="I43" s="140"/>
      <c r="J43" s="140" t="s">
        <v>2455</v>
      </c>
      <c r="K43" s="140" t="s">
        <v>2483</v>
      </c>
      <c r="L43" s="140"/>
      <c r="M43" s="140"/>
      <c r="N43" s="140" t="s">
        <v>2484</v>
      </c>
      <c r="O43" s="140" t="s">
        <v>2867</v>
      </c>
      <c r="P43" s="140"/>
      <c r="Q43" s="140"/>
      <c r="R43" s="140"/>
      <c r="S43" s="141"/>
      <c r="T43" s="140" t="s">
        <v>2453</v>
      </c>
      <c r="U43" s="140"/>
      <c r="V43" s="140"/>
      <c r="W43" s="140"/>
    </row>
    <row r="44" spans="1:23" ht="191.25" x14ac:dyDescent="0.2">
      <c r="A44" s="100" t="s">
        <v>2777</v>
      </c>
      <c r="B44" s="140"/>
      <c r="C44" s="140" t="s">
        <v>1114</v>
      </c>
      <c r="D44" s="140" t="s">
        <v>2485</v>
      </c>
      <c r="E44" s="140" t="s">
        <v>1116</v>
      </c>
      <c r="F44" s="140" t="s">
        <v>18</v>
      </c>
      <c r="G44" s="140" t="s">
        <v>203</v>
      </c>
      <c r="H44" s="140" t="s">
        <v>2423</v>
      </c>
      <c r="I44" s="140"/>
      <c r="J44" s="140" t="s">
        <v>2455</v>
      </c>
      <c r="K44" s="140" t="s">
        <v>2486</v>
      </c>
      <c r="L44" s="140"/>
      <c r="M44" s="140"/>
      <c r="N44" s="140" t="s">
        <v>2487</v>
      </c>
      <c r="O44" s="140" t="s">
        <v>2868</v>
      </c>
      <c r="P44" s="140"/>
      <c r="Q44" s="140"/>
      <c r="R44" s="140"/>
      <c r="S44" s="141"/>
      <c r="T44" s="140" t="s">
        <v>2453</v>
      </c>
      <c r="U44" s="140"/>
      <c r="V44" s="140"/>
      <c r="W44" s="140"/>
    </row>
    <row r="45" spans="1:23" ht="165.75" x14ac:dyDescent="0.2">
      <c r="A45" s="100" t="s">
        <v>2778</v>
      </c>
      <c r="B45" s="140"/>
      <c r="C45" s="140" t="s">
        <v>1114</v>
      </c>
      <c r="D45" s="140" t="s">
        <v>2488</v>
      </c>
      <c r="E45" s="140" t="s">
        <v>1116</v>
      </c>
      <c r="F45" s="140" t="s">
        <v>18</v>
      </c>
      <c r="G45" s="140" t="s">
        <v>1046</v>
      </c>
      <c r="H45" s="140" t="s">
        <v>2423</v>
      </c>
      <c r="I45" s="140"/>
      <c r="J45" s="140" t="s">
        <v>2455</v>
      </c>
      <c r="K45" s="140" t="s">
        <v>2489</v>
      </c>
      <c r="L45" s="140"/>
      <c r="M45" s="140"/>
      <c r="N45" s="140" t="s">
        <v>2490</v>
      </c>
      <c r="O45" s="140" t="s">
        <v>2869</v>
      </c>
      <c r="P45" s="140"/>
      <c r="Q45" s="140"/>
      <c r="R45" s="140"/>
      <c r="S45" s="141"/>
      <c r="T45" s="140" t="s">
        <v>2453</v>
      </c>
      <c r="U45" s="140"/>
      <c r="V45" s="140"/>
      <c r="W45" s="140"/>
    </row>
    <row r="46" spans="1:23" ht="153" x14ac:dyDescent="0.2">
      <c r="A46" s="100" t="s">
        <v>2779</v>
      </c>
      <c r="B46" s="140"/>
      <c r="C46" s="140" t="s">
        <v>1114</v>
      </c>
      <c r="D46" s="140" t="s">
        <v>2491</v>
      </c>
      <c r="E46" s="140" t="s">
        <v>1116</v>
      </c>
      <c r="F46" s="140" t="s">
        <v>18</v>
      </c>
      <c r="G46" s="140" t="s">
        <v>1046</v>
      </c>
      <c r="H46" s="140" t="s">
        <v>2423</v>
      </c>
      <c r="I46" s="140"/>
      <c r="J46" s="140" t="s">
        <v>2455</v>
      </c>
      <c r="K46" s="140" t="s">
        <v>2492</v>
      </c>
      <c r="L46" s="140"/>
      <c r="M46" s="140"/>
      <c r="N46" s="140" t="s">
        <v>2493</v>
      </c>
      <c r="O46" s="140" t="s">
        <v>2870</v>
      </c>
      <c r="P46" s="140"/>
      <c r="Q46" s="140"/>
      <c r="R46" s="140"/>
      <c r="S46" s="141"/>
      <c r="T46" s="140" t="s">
        <v>2453</v>
      </c>
      <c r="U46" s="140"/>
      <c r="V46" s="140"/>
      <c r="W46" s="140"/>
    </row>
    <row r="47" spans="1:23" ht="153" x14ac:dyDescent="0.2">
      <c r="A47" s="100" t="s">
        <v>2780</v>
      </c>
      <c r="B47" s="140"/>
      <c r="C47" s="140" t="s">
        <v>1114</v>
      </c>
      <c r="D47" s="140" t="s">
        <v>2494</v>
      </c>
      <c r="E47" s="140" t="s">
        <v>1116</v>
      </c>
      <c r="F47" s="140" t="s">
        <v>18</v>
      </c>
      <c r="G47" s="140" t="s">
        <v>1046</v>
      </c>
      <c r="H47" s="140" t="s">
        <v>2423</v>
      </c>
      <c r="I47" s="140"/>
      <c r="J47" s="140" t="s">
        <v>2455</v>
      </c>
      <c r="K47" s="140" t="s">
        <v>2495</v>
      </c>
      <c r="L47" s="140"/>
      <c r="M47" s="140"/>
      <c r="N47" s="140" t="s">
        <v>2496</v>
      </c>
      <c r="O47" s="140" t="s">
        <v>2871</v>
      </c>
      <c r="P47" s="140"/>
      <c r="Q47" s="140"/>
      <c r="R47" s="140"/>
      <c r="S47" s="141"/>
      <c r="T47" s="140" t="s">
        <v>2453</v>
      </c>
      <c r="U47" s="140"/>
      <c r="V47" s="140"/>
      <c r="W47" s="140"/>
    </row>
    <row r="48" spans="1:23" ht="140.25" x14ac:dyDescent="0.2">
      <c r="A48" s="100" t="s">
        <v>2781</v>
      </c>
      <c r="B48" s="153" t="s">
        <v>2106</v>
      </c>
      <c r="C48" s="198" t="s">
        <v>226</v>
      </c>
      <c r="D48" s="194" t="s">
        <v>227</v>
      </c>
      <c r="E48" s="194" t="s">
        <v>999</v>
      </c>
      <c r="F48" s="195" t="s">
        <v>19</v>
      </c>
      <c r="G48" s="198" t="s">
        <v>203</v>
      </c>
      <c r="H48" s="129" t="s">
        <v>99</v>
      </c>
      <c r="I48" s="198" t="s">
        <v>1047</v>
      </c>
      <c r="J48" s="195" t="s">
        <v>2800</v>
      </c>
      <c r="K48" s="195" t="s">
        <v>1885</v>
      </c>
      <c r="L48" s="99"/>
      <c r="M48" s="195"/>
      <c r="N48" s="195" t="s">
        <v>1886</v>
      </c>
      <c r="O48" s="198" t="s">
        <v>2872</v>
      </c>
      <c r="P48" s="198"/>
      <c r="Q48" s="198"/>
      <c r="R48" s="198"/>
      <c r="S48" s="83"/>
      <c r="T48" s="83" t="s">
        <v>1040</v>
      </c>
      <c r="U48" s="198"/>
      <c r="V48" s="153"/>
      <c r="W48" s="153"/>
    </row>
    <row r="49" spans="1:23" ht="191.25" x14ac:dyDescent="0.2">
      <c r="A49" s="100" t="s">
        <v>2782</v>
      </c>
      <c r="B49" s="153" t="s">
        <v>2106</v>
      </c>
      <c r="C49" s="198" t="s">
        <v>228</v>
      </c>
      <c r="D49" s="194" t="s">
        <v>229</v>
      </c>
      <c r="E49" s="194" t="s">
        <v>1050</v>
      </c>
      <c r="F49" s="196" t="s">
        <v>18</v>
      </c>
      <c r="G49" s="198" t="s">
        <v>1046</v>
      </c>
      <c r="H49" s="129" t="s">
        <v>99</v>
      </c>
      <c r="I49" s="198" t="s">
        <v>1047</v>
      </c>
      <c r="J49" s="195" t="s">
        <v>2802</v>
      </c>
      <c r="K49" s="195" t="s">
        <v>1887</v>
      </c>
      <c r="L49" s="99"/>
      <c r="M49" s="196"/>
      <c r="N49" s="195" t="s">
        <v>1888</v>
      </c>
      <c r="O49" s="198" t="s">
        <v>2928</v>
      </c>
      <c r="P49" s="198"/>
      <c r="Q49" s="412"/>
      <c r="R49" s="198"/>
      <c r="S49" s="83"/>
      <c r="T49" s="83" t="s">
        <v>2927</v>
      </c>
      <c r="U49" s="198"/>
      <c r="V49" s="153"/>
      <c r="W49" s="153"/>
    </row>
    <row r="50" spans="1:23" ht="153" x14ac:dyDescent="0.2">
      <c r="A50" s="100" t="s">
        <v>2783</v>
      </c>
      <c r="B50" s="153" t="s">
        <v>2106</v>
      </c>
      <c r="C50" s="198" t="s">
        <v>230</v>
      </c>
      <c r="D50" s="194" t="s">
        <v>231</v>
      </c>
      <c r="E50" s="194" t="s">
        <v>1000</v>
      </c>
      <c r="F50" s="196" t="s">
        <v>17</v>
      </c>
      <c r="G50" s="198" t="s">
        <v>1046</v>
      </c>
      <c r="H50" s="129" t="s">
        <v>99</v>
      </c>
      <c r="I50" s="198" t="s">
        <v>1047</v>
      </c>
      <c r="J50" s="195" t="s">
        <v>2805</v>
      </c>
      <c r="K50" s="196" t="s">
        <v>1889</v>
      </c>
      <c r="L50" s="99"/>
      <c r="M50" s="196"/>
      <c r="N50" s="196" t="s">
        <v>1890</v>
      </c>
      <c r="O50" s="198" t="s">
        <v>2873</v>
      </c>
      <c r="P50" s="198"/>
      <c r="Q50" s="198"/>
      <c r="R50" s="198"/>
      <c r="S50" s="83"/>
      <c r="T50" s="83" t="s">
        <v>1110</v>
      </c>
      <c r="U50" s="198"/>
      <c r="V50" s="153"/>
      <c r="W50" s="153"/>
    </row>
    <row r="51" spans="1:23" ht="191.25" x14ac:dyDescent="0.2">
      <c r="A51" s="100" t="s">
        <v>2784</v>
      </c>
      <c r="B51" s="153" t="s">
        <v>2106</v>
      </c>
      <c r="C51" s="198" t="s">
        <v>232</v>
      </c>
      <c r="D51" s="194" t="s">
        <v>233</v>
      </c>
      <c r="E51" s="194" t="s">
        <v>1000</v>
      </c>
      <c r="F51" s="195" t="s">
        <v>18</v>
      </c>
      <c r="G51" s="198" t="s">
        <v>1046</v>
      </c>
      <c r="H51" s="129" t="s">
        <v>99</v>
      </c>
      <c r="I51" s="198" t="s">
        <v>1047</v>
      </c>
      <c r="J51" s="195" t="s">
        <v>2807</v>
      </c>
      <c r="K51" s="196" t="s">
        <v>1891</v>
      </c>
      <c r="L51" s="99"/>
      <c r="M51" s="195"/>
      <c r="N51" s="195" t="s">
        <v>1892</v>
      </c>
      <c r="O51" s="198" t="s">
        <v>2874</v>
      </c>
      <c r="P51" s="198"/>
      <c r="Q51" s="198"/>
      <c r="R51" s="198"/>
      <c r="S51" s="83"/>
      <c r="T51" s="83" t="s">
        <v>1110</v>
      </c>
      <c r="U51" s="198"/>
      <c r="V51" s="153"/>
      <c r="W51" s="194" t="s">
        <v>2125</v>
      </c>
    </row>
    <row r="52" spans="1:23" ht="153" x14ac:dyDescent="0.2">
      <c r="A52" s="100" t="s">
        <v>2785</v>
      </c>
      <c r="B52" s="153" t="s">
        <v>2106</v>
      </c>
      <c r="C52" s="198" t="s">
        <v>234</v>
      </c>
      <c r="D52" s="194" t="s">
        <v>235</v>
      </c>
      <c r="E52" s="194" t="s">
        <v>1000</v>
      </c>
      <c r="F52" s="195" t="s">
        <v>18</v>
      </c>
      <c r="G52" s="198" t="s">
        <v>203</v>
      </c>
      <c r="H52" s="129" t="s">
        <v>99</v>
      </c>
      <c r="I52" s="198" t="s">
        <v>1047</v>
      </c>
      <c r="J52" s="195" t="s">
        <v>2809</v>
      </c>
      <c r="K52" s="196" t="s">
        <v>1893</v>
      </c>
      <c r="L52" s="99"/>
      <c r="M52" s="195"/>
      <c r="N52" s="195" t="s">
        <v>1894</v>
      </c>
      <c r="O52" s="198" t="s">
        <v>2875</v>
      </c>
      <c r="P52" s="198"/>
      <c r="Q52" s="198"/>
      <c r="R52" s="198"/>
      <c r="S52" s="83"/>
      <c r="T52" s="83" t="s">
        <v>1110</v>
      </c>
      <c r="U52" s="198"/>
      <c r="V52" s="153"/>
      <c r="W52" s="153"/>
    </row>
    <row r="53" spans="1:23" s="377" customFormat="1" ht="165.75" x14ac:dyDescent="0.2">
      <c r="A53" s="100" t="s">
        <v>2786</v>
      </c>
      <c r="B53" s="349" t="s">
        <v>2106</v>
      </c>
      <c r="C53" s="139" t="s">
        <v>236</v>
      </c>
      <c r="D53" s="351" t="s">
        <v>237</v>
      </c>
      <c r="E53" s="351" t="s">
        <v>1000</v>
      </c>
      <c r="F53" s="202" t="s">
        <v>18</v>
      </c>
      <c r="G53" s="139" t="s">
        <v>203</v>
      </c>
      <c r="H53" s="504" t="s">
        <v>99</v>
      </c>
      <c r="I53" s="139" t="s">
        <v>1047</v>
      </c>
      <c r="J53" s="202" t="s">
        <v>2812</v>
      </c>
      <c r="K53" s="205" t="s">
        <v>1895</v>
      </c>
      <c r="L53" s="505"/>
      <c r="M53" s="202"/>
      <c r="N53" s="202" t="s">
        <v>1896</v>
      </c>
      <c r="O53" s="139" t="s">
        <v>2926</v>
      </c>
      <c r="P53" s="139"/>
      <c r="Q53" s="139"/>
      <c r="R53" s="139"/>
      <c r="S53" s="215"/>
      <c r="T53" s="215" t="s">
        <v>1042</v>
      </c>
      <c r="U53" s="139"/>
      <c r="V53" s="349"/>
      <c r="W53" s="349"/>
    </row>
    <row r="54" spans="1:23" ht="204" x14ac:dyDescent="0.2">
      <c r="A54" s="100" t="s">
        <v>2787</v>
      </c>
      <c r="B54" s="153" t="s">
        <v>2106</v>
      </c>
      <c r="C54" s="198" t="s">
        <v>238</v>
      </c>
      <c r="D54" s="194" t="s">
        <v>239</v>
      </c>
      <c r="E54" s="194" t="s">
        <v>1000</v>
      </c>
      <c r="F54" s="195" t="s">
        <v>17</v>
      </c>
      <c r="G54" s="198" t="s">
        <v>1046</v>
      </c>
      <c r="H54" s="129" t="s">
        <v>99</v>
      </c>
      <c r="I54" s="198" t="s">
        <v>1047</v>
      </c>
      <c r="J54" s="195" t="s">
        <v>2809</v>
      </c>
      <c r="K54" s="195" t="s">
        <v>1897</v>
      </c>
      <c r="L54" s="99"/>
      <c r="M54" s="195"/>
      <c r="N54" s="195" t="s">
        <v>1898</v>
      </c>
      <c r="O54" s="198" t="s">
        <v>2926</v>
      </c>
      <c r="P54" s="198"/>
      <c r="Q54" s="198"/>
      <c r="R54" s="198"/>
      <c r="S54" s="83"/>
      <c r="T54" s="83" t="s">
        <v>1042</v>
      </c>
      <c r="U54" s="198"/>
      <c r="V54" s="153"/>
      <c r="W54" s="153"/>
    </row>
    <row r="55" spans="1:23" ht="191.25" x14ac:dyDescent="0.2">
      <c r="A55" s="100" t="s">
        <v>2788</v>
      </c>
      <c r="B55" s="153" t="s">
        <v>2106</v>
      </c>
      <c r="C55" s="198" t="s">
        <v>240</v>
      </c>
      <c r="D55" s="194" t="s">
        <v>241</v>
      </c>
      <c r="E55" s="194" t="s">
        <v>1000</v>
      </c>
      <c r="F55" s="195" t="s">
        <v>18</v>
      </c>
      <c r="G55" s="198" t="s">
        <v>203</v>
      </c>
      <c r="H55" s="129" t="s">
        <v>99</v>
      </c>
      <c r="I55" s="198" t="s">
        <v>1047</v>
      </c>
      <c r="J55" s="195" t="s">
        <v>2809</v>
      </c>
      <c r="K55" s="196" t="s">
        <v>1899</v>
      </c>
      <c r="L55" s="99"/>
      <c r="M55" s="195"/>
      <c r="N55" s="195" t="s">
        <v>1900</v>
      </c>
      <c r="O55" s="198" t="s">
        <v>2876</v>
      </c>
      <c r="P55" s="198"/>
      <c r="Q55" s="198"/>
      <c r="R55" s="198"/>
      <c r="S55" s="83"/>
      <c r="T55" s="83" t="s">
        <v>1042</v>
      </c>
      <c r="U55" s="198"/>
      <c r="V55" s="153"/>
      <c r="W55" s="153"/>
    </row>
    <row r="56" spans="1:23" ht="267.75" x14ac:dyDescent="0.2">
      <c r="A56" s="100" t="s">
        <v>2789</v>
      </c>
      <c r="B56" s="153" t="s">
        <v>2106</v>
      </c>
      <c r="C56" s="198" t="s">
        <v>242</v>
      </c>
      <c r="D56" s="194" t="s">
        <v>243</v>
      </c>
      <c r="E56" s="194" t="s">
        <v>1000</v>
      </c>
      <c r="F56" s="196" t="s">
        <v>18</v>
      </c>
      <c r="G56" s="198" t="s">
        <v>1046</v>
      </c>
      <c r="H56" s="129" t="s">
        <v>99</v>
      </c>
      <c r="I56" s="198" t="s">
        <v>1047</v>
      </c>
      <c r="J56" s="195" t="s">
        <v>2809</v>
      </c>
      <c r="K56" s="196" t="s">
        <v>1901</v>
      </c>
      <c r="L56" s="99"/>
      <c r="M56" s="196" t="s">
        <v>244</v>
      </c>
      <c r="N56" s="196" t="s">
        <v>1902</v>
      </c>
      <c r="O56" s="198" t="s">
        <v>2877</v>
      </c>
      <c r="P56" s="198"/>
      <c r="Q56" s="198"/>
      <c r="R56" s="198"/>
      <c r="S56" s="83"/>
      <c r="T56" s="83" t="s">
        <v>1042</v>
      </c>
      <c r="U56" s="198"/>
      <c r="V56" s="153"/>
      <c r="W56" s="153"/>
    </row>
    <row r="57" spans="1:23" ht="204" x14ac:dyDescent="0.2">
      <c r="A57" s="100" t="s">
        <v>2790</v>
      </c>
      <c r="B57" s="153" t="s">
        <v>2106</v>
      </c>
      <c r="C57" s="198" t="s">
        <v>245</v>
      </c>
      <c r="D57" s="194" t="s">
        <v>246</v>
      </c>
      <c r="E57" s="194" t="s">
        <v>1000</v>
      </c>
      <c r="F57" s="195" t="s">
        <v>17</v>
      </c>
      <c r="G57" s="198" t="s">
        <v>203</v>
      </c>
      <c r="H57" s="129" t="s">
        <v>99</v>
      </c>
      <c r="I57" s="198" t="s">
        <v>1047</v>
      </c>
      <c r="J57" s="195" t="s">
        <v>247</v>
      </c>
      <c r="K57" s="196" t="s">
        <v>1903</v>
      </c>
      <c r="L57" s="99"/>
      <c r="M57" s="195"/>
      <c r="N57" s="195" t="s">
        <v>1904</v>
      </c>
      <c r="O57" s="198" t="s">
        <v>2878</v>
      </c>
      <c r="P57" s="198"/>
      <c r="Q57" s="198"/>
      <c r="R57" s="198"/>
      <c r="S57" s="83"/>
      <c r="T57" s="83" t="s">
        <v>1042</v>
      </c>
      <c r="U57" s="198"/>
      <c r="V57" s="153"/>
      <c r="W57" s="153"/>
    </row>
    <row r="58" spans="1:23" ht="243" customHeight="1" x14ac:dyDescent="0.2">
      <c r="A58" s="100" t="s">
        <v>2791</v>
      </c>
      <c r="B58" s="153" t="s">
        <v>980</v>
      </c>
      <c r="C58" s="223" t="s">
        <v>981</v>
      </c>
      <c r="D58" s="223" t="s">
        <v>981</v>
      </c>
      <c r="E58" s="109" t="s">
        <v>1000</v>
      </c>
      <c r="F58" s="194" t="s">
        <v>18</v>
      </c>
      <c r="G58" s="198" t="s">
        <v>1046</v>
      </c>
      <c r="H58" s="279" t="s">
        <v>99</v>
      </c>
      <c r="I58" s="198" t="s">
        <v>1047</v>
      </c>
      <c r="J58" s="223" t="s">
        <v>982</v>
      </c>
      <c r="K58" s="223" t="s">
        <v>3079</v>
      </c>
      <c r="L58" s="105"/>
      <c r="M58" s="105"/>
      <c r="N58" s="223" t="s">
        <v>983</v>
      </c>
      <c r="O58" s="198" t="s">
        <v>2879</v>
      </c>
      <c r="P58" s="198"/>
      <c r="Q58" s="198"/>
      <c r="R58" s="198"/>
      <c r="S58" s="83"/>
      <c r="T58" s="144" t="s">
        <v>1039</v>
      </c>
      <c r="U58" s="108"/>
      <c r="V58" s="153"/>
      <c r="W58" s="129"/>
    </row>
    <row r="59" spans="1:23" ht="280.5" x14ac:dyDescent="0.2">
      <c r="A59" s="100" t="s">
        <v>2792</v>
      </c>
      <c r="B59" s="203" t="s">
        <v>1124</v>
      </c>
      <c r="C59" s="198" t="s">
        <v>1125</v>
      </c>
      <c r="D59" s="194" t="s">
        <v>1126</v>
      </c>
      <c r="E59" s="153" t="s">
        <v>1000</v>
      </c>
      <c r="F59" s="194" t="s">
        <v>17</v>
      </c>
      <c r="G59" s="194" t="s">
        <v>1046</v>
      </c>
      <c r="H59" s="279" t="s">
        <v>99</v>
      </c>
      <c r="I59" s="194"/>
      <c r="J59" s="195" t="s">
        <v>1128</v>
      </c>
      <c r="K59" s="196" t="s">
        <v>1129</v>
      </c>
      <c r="L59" s="196"/>
      <c r="M59" s="196"/>
      <c r="N59" s="196" t="s">
        <v>1130</v>
      </c>
      <c r="O59" s="198" t="s">
        <v>2880</v>
      </c>
      <c r="P59" s="198"/>
      <c r="Q59" s="198"/>
      <c r="R59" s="198"/>
      <c r="S59" s="83"/>
      <c r="T59" s="212" t="s">
        <v>1110</v>
      </c>
      <c r="U59" s="129"/>
      <c r="V59" s="153"/>
      <c r="W59" s="129"/>
    </row>
    <row r="60" spans="1:23" ht="216.75" x14ac:dyDescent="0.2">
      <c r="A60" s="100" t="s">
        <v>2793</v>
      </c>
      <c r="B60" s="196" t="s">
        <v>2364</v>
      </c>
      <c r="C60" s="198" t="s">
        <v>1125</v>
      </c>
      <c r="D60" s="140" t="s">
        <v>1131</v>
      </c>
      <c r="E60" s="153" t="s">
        <v>1000</v>
      </c>
      <c r="F60" s="196" t="s">
        <v>18</v>
      </c>
      <c r="G60" s="196" t="s">
        <v>203</v>
      </c>
      <c r="H60" s="279" t="s">
        <v>99</v>
      </c>
      <c r="I60" s="196"/>
      <c r="J60" s="195" t="s">
        <v>1132</v>
      </c>
      <c r="K60" s="196" t="s">
        <v>1133</v>
      </c>
      <c r="L60" s="319"/>
      <c r="M60" s="319"/>
      <c r="N60" s="196" t="s">
        <v>1134</v>
      </c>
      <c r="O60" s="198" t="s">
        <v>2881</v>
      </c>
      <c r="P60" s="198"/>
      <c r="Q60" s="198"/>
      <c r="R60" s="198"/>
      <c r="S60" s="83"/>
      <c r="T60" s="212" t="s">
        <v>1110</v>
      </c>
      <c r="U60" s="129"/>
      <c r="V60" s="153"/>
      <c r="W60" s="129"/>
    </row>
    <row r="61" spans="1:23" ht="408" x14ac:dyDescent="0.2">
      <c r="A61" s="100" t="s">
        <v>2794</v>
      </c>
      <c r="B61" s="198" t="s">
        <v>2155</v>
      </c>
      <c r="C61" s="198" t="s">
        <v>2156</v>
      </c>
      <c r="D61" s="198" t="s">
        <v>2157</v>
      </c>
      <c r="E61" s="198" t="s">
        <v>1000</v>
      </c>
      <c r="F61" s="198" t="s">
        <v>19</v>
      </c>
      <c r="G61" s="198" t="s">
        <v>203</v>
      </c>
      <c r="H61" s="279" t="s">
        <v>99</v>
      </c>
      <c r="I61" s="198"/>
      <c r="J61" s="198" t="s">
        <v>2158</v>
      </c>
      <c r="K61" s="223" t="s">
        <v>2159</v>
      </c>
      <c r="L61" s="198"/>
      <c r="M61" s="198"/>
      <c r="N61" s="223" t="s">
        <v>2160</v>
      </c>
      <c r="O61" s="198" t="s">
        <v>2926</v>
      </c>
      <c r="P61" s="198"/>
      <c r="Q61" s="198"/>
      <c r="R61" s="198"/>
      <c r="S61" s="83"/>
      <c r="T61" s="198" t="s">
        <v>1110</v>
      </c>
      <c r="U61" s="198"/>
      <c r="V61" s="153"/>
      <c r="W61" s="198"/>
    </row>
    <row r="62" spans="1:23" ht="270" customHeight="1" x14ac:dyDescent="0.2">
      <c r="A62" s="100" t="s">
        <v>2795</v>
      </c>
      <c r="B62" s="153" t="s">
        <v>980</v>
      </c>
      <c r="C62" s="318" t="s">
        <v>1099</v>
      </c>
      <c r="D62" s="194" t="s">
        <v>1100</v>
      </c>
      <c r="E62" s="129" t="s">
        <v>1008</v>
      </c>
      <c r="F62" s="194" t="s">
        <v>18</v>
      </c>
      <c r="G62" s="194" t="s">
        <v>1046</v>
      </c>
      <c r="H62" s="279" t="s">
        <v>99</v>
      </c>
      <c r="I62" s="194"/>
      <c r="J62" s="223" t="s">
        <v>1101</v>
      </c>
      <c r="K62" s="223" t="s">
        <v>983</v>
      </c>
      <c r="L62" s="105"/>
      <c r="M62" s="105"/>
      <c r="N62" s="223" t="s">
        <v>1102</v>
      </c>
      <c r="O62" s="198" t="s">
        <v>2882</v>
      </c>
      <c r="P62" s="198"/>
      <c r="Q62" s="198"/>
      <c r="R62" s="198"/>
      <c r="S62" s="83"/>
      <c r="T62" s="212" t="s">
        <v>1103</v>
      </c>
      <c r="U62" s="129"/>
      <c r="V62" s="153"/>
      <c r="W62" s="129"/>
    </row>
    <row r="63" spans="1:23" ht="114.75" x14ac:dyDescent="0.2">
      <c r="A63" s="100" t="s">
        <v>2796</v>
      </c>
      <c r="B63" s="153" t="s">
        <v>984</v>
      </c>
      <c r="C63" s="106" t="s">
        <v>1104</v>
      </c>
      <c r="D63" s="106" t="s">
        <v>1104</v>
      </c>
      <c r="E63" s="129" t="s">
        <v>1008</v>
      </c>
      <c r="F63" s="223" t="s">
        <v>17</v>
      </c>
      <c r="G63" s="223" t="s">
        <v>203</v>
      </c>
      <c r="H63" s="279" t="s">
        <v>99</v>
      </c>
      <c r="I63" s="223"/>
      <c r="J63" s="104" t="s">
        <v>1105</v>
      </c>
      <c r="K63" s="223" t="s">
        <v>1106</v>
      </c>
      <c r="L63" s="112"/>
      <c r="M63" s="104"/>
      <c r="N63" s="223" t="s">
        <v>1107</v>
      </c>
      <c r="O63" s="198" t="s">
        <v>2926</v>
      </c>
      <c r="P63" s="198"/>
      <c r="Q63" s="198"/>
      <c r="R63" s="198"/>
      <c r="S63" s="83"/>
      <c r="T63" s="212" t="s">
        <v>1038</v>
      </c>
      <c r="U63" s="129"/>
      <c r="V63" s="153"/>
      <c r="W63" s="129"/>
    </row>
    <row r="64" spans="1:23" ht="291.75" customHeight="1" x14ac:dyDescent="0.2">
      <c r="A64" s="100" t="s">
        <v>2797</v>
      </c>
      <c r="B64" s="153" t="s">
        <v>1108</v>
      </c>
      <c r="C64" s="106" t="s">
        <v>1109</v>
      </c>
      <c r="D64" s="106" t="s">
        <v>1109</v>
      </c>
      <c r="E64" s="129" t="s">
        <v>1008</v>
      </c>
      <c r="F64" s="223" t="s">
        <v>17</v>
      </c>
      <c r="G64" s="223" t="s">
        <v>1046</v>
      </c>
      <c r="H64" s="279" t="s">
        <v>99</v>
      </c>
      <c r="I64" s="223"/>
      <c r="J64" s="104" t="s">
        <v>1105</v>
      </c>
      <c r="K64" s="223" t="s">
        <v>983</v>
      </c>
      <c r="L64" s="112"/>
      <c r="M64" s="104"/>
      <c r="N64" s="223" t="s">
        <v>3122</v>
      </c>
      <c r="O64" s="198" t="s">
        <v>2883</v>
      </c>
      <c r="P64" s="198"/>
      <c r="Q64" s="198"/>
      <c r="R64" s="198"/>
      <c r="S64" s="83"/>
      <c r="T64" s="212" t="s">
        <v>1110</v>
      </c>
      <c r="U64" s="129"/>
      <c r="V64" s="153"/>
      <c r="W64" s="129"/>
    </row>
    <row r="65" spans="1:23" ht="331.5" x14ac:dyDescent="0.2">
      <c r="A65" s="100" t="s">
        <v>2798</v>
      </c>
      <c r="B65" s="153" t="s">
        <v>1108</v>
      </c>
      <c r="C65" s="106" t="s">
        <v>2147</v>
      </c>
      <c r="D65" s="106" t="s">
        <v>2148</v>
      </c>
      <c r="E65" s="129" t="s">
        <v>1008</v>
      </c>
      <c r="F65" s="223" t="s">
        <v>18</v>
      </c>
      <c r="G65" s="223" t="s">
        <v>1046</v>
      </c>
      <c r="H65" s="279" t="s">
        <v>99</v>
      </c>
      <c r="I65" s="223"/>
      <c r="J65" s="104" t="s">
        <v>1105</v>
      </c>
      <c r="K65" s="223" t="s">
        <v>2149</v>
      </c>
      <c r="L65" s="112"/>
      <c r="M65" s="104"/>
      <c r="N65" s="223" t="s">
        <v>2150</v>
      </c>
      <c r="O65" s="198" t="s">
        <v>2884</v>
      </c>
      <c r="P65" s="198"/>
      <c r="Q65" s="198"/>
      <c r="R65" s="198"/>
      <c r="S65" s="83"/>
      <c r="T65" s="212" t="s">
        <v>1110</v>
      </c>
      <c r="U65" s="129"/>
      <c r="V65" s="153"/>
      <c r="W65" s="129"/>
    </row>
    <row r="66" spans="1:23" ht="255" x14ac:dyDescent="0.2">
      <c r="A66" s="100" t="s">
        <v>2799</v>
      </c>
      <c r="B66" s="153" t="s">
        <v>2106</v>
      </c>
      <c r="C66" s="198" t="s">
        <v>248</v>
      </c>
      <c r="D66" s="194" t="s">
        <v>249</v>
      </c>
      <c r="E66" s="194" t="s">
        <v>1001</v>
      </c>
      <c r="F66" s="196" t="s">
        <v>17</v>
      </c>
      <c r="G66" s="198" t="s">
        <v>1046</v>
      </c>
      <c r="H66" s="129" t="s">
        <v>99</v>
      </c>
      <c r="I66" s="198" t="s">
        <v>1047</v>
      </c>
      <c r="J66" s="195" t="s">
        <v>2829</v>
      </c>
      <c r="K66" s="196" t="s">
        <v>1905</v>
      </c>
      <c r="L66" s="99"/>
      <c r="M66" s="196"/>
      <c r="N66" s="196" t="s">
        <v>1906</v>
      </c>
      <c r="O66" s="198" t="s">
        <v>2930</v>
      </c>
      <c r="P66" s="198"/>
      <c r="Q66" s="198"/>
      <c r="R66" s="198"/>
      <c r="S66" s="83"/>
      <c r="T66" s="203" t="s">
        <v>2426</v>
      </c>
      <c r="U66" s="198"/>
      <c r="V66" s="153"/>
      <c r="W66" s="153"/>
    </row>
    <row r="67" spans="1:23" ht="153" x14ac:dyDescent="0.2">
      <c r="A67" s="100" t="s">
        <v>2801</v>
      </c>
      <c r="B67" s="153" t="s">
        <v>2106</v>
      </c>
      <c r="C67" s="198" t="s">
        <v>250</v>
      </c>
      <c r="D67" s="194" t="s">
        <v>251</v>
      </c>
      <c r="E67" s="194" t="s">
        <v>1001</v>
      </c>
      <c r="F67" s="196" t="s">
        <v>18</v>
      </c>
      <c r="G67" s="198" t="s">
        <v>1046</v>
      </c>
      <c r="H67" s="129" t="s">
        <v>99</v>
      </c>
      <c r="I67" s="198" t="s">
        <v>1047</v>
      </c>
      <c r="J67" s="195" t="s">
        <v>2831</v>
      </c>
      <c r="K67" s="196" t="s">
        <v>2126</v>
      </c>
      <c r="L67" s="99"/>
      <c r="M67" s="196"/>
      <c r="N67" s="196" t="s">
        <v>1907</v>
      </c>
      <c r="O67" s="198" t="s">
        <v>2931</v>
      </c>
      <c r="P67" s="198"/>
      <c r="Q67" s="198"/>
      <c r="R67" s="198"/>
      <c r="S67" s="83"/>
      <c r="T67" s="203" t="s">
        <v>1040</v>
      </c>
      <c r="U67" s="198"/>
      <c r="V67" s="153"/>
      <c r="W67" s="153"/>
    </row>
    <row r="68" spans="1:23" ht="127.5" x14ac:dyDescent="0.2">
      <c r="A68" s="100" t="s">
        <v>2803</v>
      </c>
      <c r="B68" s="153" t="s">
        <v>2106</v>
      </c>
      <c r="C68" s="198" t="s">
        <v>252</v>
      </c>
      <c r="D68" s="196" t="s">
        <v>253</v>
      </c>
      <c r="E68" s="196" t="s">
        <v>1001</v>
      </c>
      <c r="F68" s="196" t="s">
        <v>18</v>
      </c>
      <c r="G68" s="198" t="s">
        <v>203</v>
      </c>
      <c r="H68" s="129" t="s">
        <v>99</v>
      </c>
      <c r="I68" s="198" t="s">
        <v>1047</v>
      </c>
      <c r="J68" s="195" t="s">
        <v>2833</v>
      </c>
      <c r="K68" s="196" t="s">
        <v>2127</v>
      </c>
      <c r="L68" s="99"/>
      <c r="M68" s="196"/>
      <c r="N68" s="196" t="s">
        <v>1908</v>
      </c>
      <c r="O68" s="198" t="s">
        <v>2932</v>
      </c>
      <c r="P68" s="198"/>
      <c r="Q68" s="198"/>
      <c r="R68" s="198"/>
      <c r="S68" s="83"/>
      <c r="T68" s="203" t="s">
        <v>1040</v>
      </c>
      <c r="U68" s="198"/>
      <c r="V68" s="153"/>
      <c r="W68" s="153"/>
    </row>
    <row r="69" spans="1:23" ht="204" x14ac:dyDescent="0.2">
      <c r="A69" s="100" t="s">
        <v>2804</v>
      </c>
      <c r="B69" s="153" t="s">
        <v>2106</v>
      </c>
      <c r="C69" s="198" t="s">
        <v>254</v>
      </c>
      <c r="D69" s="194" t="s">
        <v>255</v>
      </c>
      <c r="E69" s="194" t="s">
        <v>1001</v>
      </c>
      <c r="F69" s="196" t="s">
        <v>18</v>
      </c>
      <c r="G69" s="198" t="s">
        <v>1046</v>
      </c>
      <c r="H69" s="129" t="s">
        <v>99</v>
      </c>
      <c r="I69" s="198" t="s">
        <v>1047</v>
      </c>
      <c r="J69" s="195" t="s">
        <v>2829</v>
      </c>
      <c r="K69" s="196" t="s">
        <v>1909</v>
      </c>
      <c r="L69" s="99"/>
      <c r="M69" s="196" t="s">
        <v>256</v>
      </c>
      <c r="N69" s="196" t="s">
        <v>1910</v>
      </c>
      <c r="O69" s="198" t="s">
        <v>2930</v>
      </c>
      <c r="P69" s="198"/>
      <c r="Q69" s="198"/>
      <c r="R69" s="198"/>
      <c r="S69" s="83"/>
      <c r="T69" s="203" t="s">
        <v>2426</v>
      </c>
      <c r="U69" s="198"/>
      <c r="V69" s="153"/>
      <c r="W69" s="153"/>
    </row>
    <row r="70" spans="1:23" ht="344.25" x14ac:dyDescent="0.2">
      <c r="A70" s="100" t="s">
        <v>2806</v>
      </c>
      <c r="B70" s="153" t="s">
        <v>2106</v>
      </c>
      <c r="C70" s="198" t="s">
        <v>257</v>
      </c>
      <c r="D70" s="194" t="s">
        <v>258</v>
      </c>
      <c r="E70" s="194" t="s">
        <v>1001</v>
      </c>
      <c r="F70" s="196" t="s">
        <v>18</v>
      </c>
      <c r="G70" s="198" t="s">
        <v>1046</v>
      </c>
      <c r="H70" s="129" t="s">
        <v>99</v>
      </c>
      <c r="I70" s="198" t="s">
        <v>1047</v>
      </c>
      <c r="J70" s="195" t="s">
        <v>2836</v>
      </c>
      <c r="K70" s="196" t="s">
        <v>1911</v>
      </c>
      <c r="L70" s="99"/>
      <c r="M70" s="196"/>
      <c r="N70" s="196" t="s">
        <v>1912</v>
      </c>
      <c r="O70" s="198" t="s">
        <v>2933</v>
      </c>
      <c r="P70" s="198"/>
      <c r="Q70" s="198"/>
      <c r="R70" s="198"/>
      <c r="S70" s="83"/>
      <c r="T70" s="203" t="s">
        <v>2426</v>
      </c>
      <c r="U70" s="198"/>
      <c r="V70" s="153"/>
      <c r="W70" s="153"/>
    </row>
    <row r="71" spans="1:23" ht="369.75" x14ac:dyDescent="0.2">
      <c r="A71" s="100" t="s">
        <v>2808</v>
      </c>
      <c r="B71" s="153" t="s">
        <v>2106</v>
      </c>
      <c r="C71" s="198" t="s">
        <v>254</v>
      </c>
      <c r="D71" s="194" t="s">
        <v>259</v>
      </c>
      <c r="E71" s="194" t="s">
        <v>1001</v>
      </c>
      <c r="F71" s="196" t="s">
        <v>18</v>
      </c>
      <c r="G71" s="198" t="s">
        <v>203</v>
      </c>
      <c r="H71" s="129" t="s">
        <v>99</v>
      </c>
      <c r="I71" s="198" t="s">
        <v>1047</v>
      </c>
      <c r="J71" s="195" t="s">
        <v>2829</v>
      </c>
      <c r="K71" s="196" t="s">
        <v>2838</v>
      </c>
      <c r="L71" s="99"/>
      <c r="M71" s="196"/>
      <c r="N71" s="196" t="s">
        <v>2128</v>
      </c>
      <c r="O71" s="198" t="s">
        <v>2934</v>
      </c>
      <c r="P71" s="198"/>
      <c r="Q71" s="198"/>
      <c r="R71" s="198"/>
      <c r="S71" s="83"/>
      <c r="T71" s="203" t="s">
        <v>2426</v>
      </c>
      <c r="U71" s="198"/>
      <c r="V71" s="153"/>
      <c r="W71" s="153"/>
    </row>
    <row r="72" spans="1:23" ht="357" x14ac:dyDescent="0.2">
      <c r="A72" s="100" t="s">
        <v>2810</v>
      </c>
      <c r="B72" s="153" t="s">
        <v>2106</v>
      </c>
      <c r="C72" s="198" t="s">
        <v>260</v>
      </c>
      <c r="D72" s="196" t="s">
        <v>261</v>
      </c>
      <c r="E72" s="196" t="s">
        <v>1001</v>
      </c>
      <c r="F72" s="196" t="s">
        <v>19</v>
      </c>
      <c r="G72" s="198" t="s">
        <v>203</v>
      </c>
      <c r="H72" s="129" t="s">
        <v>99</v>
      </c>
      <c r="I72" s="198" t="s">
        <v>1047</v>
      </c>
      <c r="J72" s="195" t="s">
        <v>2829</v>
      </c>
      <c r="K72" s="196" t="s">
        <v>2840</v>
      </c>
      <c r="L72" s="99"/>
      <c r="M72" s="196"/>
      <c r="N72" s="196" t="s">
        <v>2129</v>
      </c>
      <c r="O72" s="198" t="s">
        <v>2935</v>
      </c>
      <c r="P72" s="198"/>
      <c r="Q72" s="198"/>
      <c r="R72" s="198"/>
      <c r="S72" s="83"/>
      <c r="T72" s="203" t="s">
        <v>2426</v>
      </c>
      <c r="U72" s="198"/>
      <c r="V72" s="153"/>
      <c r="W72" s="153"/>
    </row>
    <row r="73" spans="1:23" ht="382.5" x14ac:dyDescent="0.2">
      <c r="A73" s="100" t="s">
        <v>2811</v>
      </c>
      <c r="B73" s="153" t="s">
        <v>2106</v>
      </c>
      <c r="C73" s="198" t="s">
        <v>262</v>
      </c>
      <c r="D73" s="194" t="s">
        <v>263</v>
      </c>
      <c r="E73" s="194" t="s">
        <v>1001</v>
      </c>
      <c r="F73" s="196" t="s">
        <v>18</v>
      </c>
      <c r="G73" s="198" t="s">
        <v>1046</v>
      </c>
      <c r="H73" s="129" t="s">
        <v>99</v>
      </c>
      <c r="I73" s="198" t="s">
        <v>1047</v>
      </c>
      <c r="J73" s="195" t="s">
        <v>2829</v>
      </c>
      <c r="K73" s="196" t="s">
        <v>2842</v>
      </c>
      <c r="L73" s="99"/>
      <c r="M73" s="196"/>
      <c r="N73" s="196" t="s">
        <v>2130</v>
      </c>
      <c r="O73" s="198" t="s">
        <v>2936</v>
      </c>
      <c r="P73" s="198"/>
      <c r="Q73" s="198"/>
      <c r="R73" s="198"/>
      <c r="S73" s="83"/>
      <c r="T73" s="203" t="s">
        <v>2426</v>
      </c>
      <c r="U73" s="198"/>
      <c r="V73" s="153"/>
      <c r="W73" s="194" t="s">
        <v>2131</v>
      </c>
    </row>
    <row r="74" spans="1:23" ht="369.75" x14ac:dyDescent="0.2">
      <c r="A74" s="100" t="s">
        <v>2813</v>
      </c>
      <c r="B74" s="153" t="s">
        <v>2106</v>
      </c>
      <c r="C74" s="198" t="s">
        <v>264</v>
      </c>
      <c r="D74" s="194" t="s">
        <v>265</v>
      </c>
      <c r="E74" s="194" t="s">
        <v>1001</v>
      </c>
      <c r="F74" s="196" t="s">
        <v>18</v>
      </c>
      <c r="G74" s="198" t="s">
        <v>203</v>
      </c>
      <c r="H74" s="129" t="s">
        <v>99</v>
      </c>
      <c r="I74" s="198" t="s">
        <v>1047</v>
      </c>
      <c r="J74" s="195" t="s">
        <v>2829</v>
      </c>
      <c r="K74" s="196" t="s">
        <v>1913</v>
      </c>
      <c r="L74" s="203"/>
      <c r="M74" s="196"/>
      <c r="N74" s="196" t="s">
        <v>1914</v>
      </c>
      <c r="O74" s="198" t="s">
        <v>2933</v>
      </c>
      <c r="P74" s="198"/>
      <c r="Q74" s="198"/>
      <c r="R74" s="198"/>
      <c r="S74" s="83"/>
      <c r="T74" s="203" t="s">
        <v>2426</v>
      </c>
      <c r="U74" s="198"/>
      <c r="V74" s="153"/>
      <c r="W74" s="153"/>
    </row>
    <row r="75" spans="1:23" ht="165.75" x14ac:dyDescent="0.2">
      <c r="A75" s="100" t="s">
        <v>2814</v>
      </c>
      <c r="B75" s="153" t="s">
        <v>2106</v>
      </c>
      <c r="C75" s="198" t="s">
        <v>286</v>
      </c>
      <c r="D75" s="194" t="s">
        <v>287</v>
      </c>
      <c r="E75" s="194" t="s">
        <v>1005</v>
      </c>
      <c r="F75" s="196" t="s">
        <v>18</v>
      </c>
      <c r="G75" s="198" t="s">
        <v>203</v>
      </c>
      <c r="H75" s="316" t="s">
        <v>99</v>
      </c>
      <c r="I75" s="198" t="s">
        <v>1047</v>
      </c>
      <c r="J75" s="195" t="s">
        <v>288</v>
      </c>
      <c r="K75" s="196" t="s">
        <v>1924</v>
      </c>
      <c r="L75" s="203"/>
      <c r="M75" s="196"/>
      <c r="N75" s="196" t="s">
        <v>1925</v>
      </c>
      <c r="O75" s="198" t="s">
        <v>2950</v>
      </c>
      <c r="P75" s="198"/>
      <c r="Q75" s="198"/>
      <c r="R75" s="198"/>
      <c r="S75" s="83"/>
      <c r="T75" s="203" t="s">
        <v>1038</v>
      </c>
      <c r="U75" s="198"/>
      <c r="V75" s="153"/>
      <c r="W75" s="153"/>
    </row>
    <row r="76" spans="1:23" ht="409.5" x14ac:dyDescent="0.2">
      <c r="A76" s="100" t="s">
        <v>2815</v>
      </c>
      <c r="B76" s="413" t="s">
        <v>2106</v>
      </c>
      <c r="C76" s="414" t="s">
        <v>2427</v>
      </c>
      <c r="D76" s="414" t="s">
        <v>2427</v>
      </c>
      <c r="E76" s="414" t="s">
        <v>1005</v>
      </c>
      <c r="F76" s="414" t="s">
        <v>18</v>
      </c>
      <c r="G76" s="414" t="s">
        <v>1046</v>
      </c>
      <c r="H76" s="415" t="s">
        <v>2423</v>
      </c>
      <c r="I76" s="416"/>
      <c r="J76" s="417" t="s">
        <v>1066</v>
      </c>
      <c r="K76" s="418" t="s">
        <v>2428</v>
      </c>
      <c r="L76" s="416"/>
      <c r="M76" s="416"/>
      <c r="N76" s="418" t="s">
        <v>2429</v>
      </c>
      <c r="O76" s="418" t="s">
        <v>2954</v>
      </c>
      <c r="P76" s="416"/>
      <c r="Q76" s="416"/>
      <c r="R76" s="198"/>
      <c r="S76" s="83"/>
      <c r="T76" s="416" t="s">
        <v>1038</v>
      </c>
    </row>
    <row r="77" spans="1:23" ht="127.5" x14ac:dyDescent="0.2">
      <c r="A77" s="100" t="s">
        <v>2816</v>
      </c>
      <c r="B77" s="153" t="s">
        <v>2106</v>
      </c>
      <c r="C77" s="203" t="s">
        <v>295</v>
      </c>
      <c r="D77" s="203" t="s">
        <v>295</v>
      </c>
      <c r="E77" s="203" t="s">
        <v>1005</v>
      </c>
      <c r="F77" s="198" t="s">
        <v>18</v>
      </c>
      <c r="G77" s="198" t="s">
        <v>203</v>
      </c>
      <c r="H77" s="316" t="s">
        <v>99</v>
      </c>
      <c r="I77" s="198" t="s">
        <v>1047</v>
      </c>
      <c r="J77" s="198" t="s">
        <v>2846</v>
      </c>
      <c r="K77" s="198" t="s">
        <v>2140</v>
      </c>
      <c r="L77" s="203"/>
      <c r="M77" s="203"/>
      <c r="N77" s="198" t="s">
        <v>296</v>
      </c>
      <c r="O77" s="198" t="s">
        <v>2951</v>
      </c>
      <c r="P77" s="198"/>
      <c r="Q77" s="198"/>
      <c r="R77" s="198"/>
      <c r="S77" s="83"/>
      <c r="T77" s="203" t="s">
        <v>1038</v>
      </c>
      <c r="U77" s="198"/>
      <c r="V77" s="153"/>
      <c r="W77" s="153"/>
    </row>
    <row r="78" spans="1:23" ht="191.25" x14ac:dyDescent="0.2">
      <c r="A78" s="100" t="s">
        <v>2817</v>
      </c>
      <c r="B78" s="153" t="s">
        <v>2106</v>
      </c>
      <c r="C78" s="203" t="s">
        <v>297</v>
      </c>
      <c r="D78" s="203" t="s">
        <v>297</v>
      </c>
      <c r="E78" s="203" t="s">
        <v>1005</v>
      </c>
      <c r="F78" s="198" t="s">
        <v>18</v>
      </c>
      <c r="G78" s="198" t="s">
        <v>203</v>
      </c>
      <c r="H78" s="316" t="s">
        <v>99</v>
      </c>
      <c r="I78" s="198" t="s">
        <v>1047</v>
      </c>
      <c r="J78" s="198" t="s">
        <v>2847</v>
      </c>
      <c r="K78" s="198" t="s">
        <v>2141</v>
      </c>
      <c r="L78" s="203"/>
      <c r="M78" s="198" t="s">
        <v>298</v>
      </c>
      <c r="N78" s="198" t="s">
        <v>299</v>
      </c>
      <c r="O78" s="198" t="s">
        <v>2952</v>
      </c>
      <c r="P78" s="198"/>
      <c r="Q78" s="198"/>
      <c r="R78" s="198"/>
      <c r="S78" s="83"/>
      <c r="T78" s="203" t="s">
        <v>1038</v>
      </c>
      <c r="U78" s="198"/>
      <c r="V78" s="153"/>
      <c r="W78" s="153"/>
    </row>
    <row r="79" spans="1:23" ht="102" x14ac:dyDescent="0.2">
      <c r="A79" s="100" t="s">
        <v>2818</v>
      </c>
      <c r="B79" s="153" t="s">
        <v>2106</v>
      </c>
      <c r="C79" s="198" t="s">
        <v>300</v>
      </c>
      <c r="D79" s="198" t="s">
        <v>300</v>
      </c>
      <c r="E79" s="198" t="s">
        <v>1005</v>
      </c>
      <c r="F79" s="198" t="s">
        <v>18</v>
      </c>
      <c r="G79" s="198" t="s">
        <v>203</v>
      </c>
      <c r="H79" s="316" t="s">
        <v>99</v>
      </c>
      <c r="I79" s="198" t="s">
        <v>1047</v>
      </c>
      <c r="J79" s="198" t="s">
        <v>2142</v>
      </c>
      <c r="K79" s="198" t="s">
        <v>2143</v>
      </c>
      <c r="L79" s="203"/>
      <c r="M79" s="203"/>
      <c r="N79" s="198" t="s">
        <v>301</v>
      </c>
      <c r="O79" s="198" t="s">
        <v>2953</v>
      </c>
      <c r="P79" s="198"/>
      <c r="Q79" s="198"/>
      <c r="R79" s="198"/>
      <c r="S79" s="83"/>
      <c r="T79" s="203" t="s">
        <v>1038</v>
      </c>
      <c r="U79" s="198"/>
      <c r="V79" s="153"/>
      <c r="W79" s="153"/>
    </row>
    <row r="80" spans="1:23" ht="140.25" x14ac:dyDescent="0.2">
      <c r="A80" s="100" t="s">
        <v>2819</v>
      </c>
      <c r="B80" s="413" t="s">
        <v>2106</v>
      </c>
      <c r="C80" s="414" t="s">
        <v>2430</v>
      </c>
      <c r="D80" s="414" t="s">
        <v>2430</v>
      </c>
      <c r="E80" s="414" t="s">
        <v>1005</v>
      </c>
      <c r="F80" s="414" t="s">
        <v>18</v>
      </c>
      <c r="G80" s="414" t="s">
        <v>1046</v>
      </c>
      <c r="H80" s="415" t="s">
        <v>2423</v>
      </c>
      <c r="I80" s="416"/>
      <c r="J80" s="417" t="s">
        <v>1066</v>
      </c>
      <c r="K80" s="418" t="s">
        <v>2431</v>
      </c>
      <c r="L80" s="416"/>
      <c r="M80" s="416"/>
      <c r="N80" s="418" t="s">
        <v>2432</v>
      </c>
      <c r="O80" s="418" t="s">
        <v>2955</v>
      </c>
      <c r="P80" s="416"/>
      <c r="Q80" s="416"/>
      <c r="R80" s="198"/>
      <c r="S80" s="83"/>
      <c r="T80" s="416" t="s">
        <v>1038</v>
      </c>
    </row>
    <row r="81" spans="1:23" ht="140.25" x14ac:dyDescent="0.2">
      <c r="A81" s="100" t="s">
        <v>2820</v>
      </c>
      <c r="B81" s="413" t="s">
        <v>2106</v>
      </c>
      <c r="C81" s="414" t="s">
        <v>2433</v>
      </c>
      <c r="D81" s="414" t="s">
        <v>2433</v>
      </c>
      <c r="E81" s="414" t="s">
        <v>1004</v>
      </c>
      <c r="F81" s="414" t="s">
        <v>18</v>
      </c>
      <c r="G81" s="414" t="s">
        <v>1046</v>
      </c>
      <c r="H81" s="415" t="s">
        <v>2423</v>
      </c>
      <c r="I81" s="416"/>
      <c r="J81" s="418" t="s">
        <v>199</v>
      </c>
      <c r="K81" s="418" t="s">
        <v>2434</v>
      </c>
      <c r="L81" s="416"/>
      <c r="M81" s="416"/>
      <c r="N81" s="418" t="s">
        <v>2435</v>
      </c>
      <c r="O81" s="418" t="s">
        <v>2956</v>
      </c>
      <c r="P81" s="416"/>
      <c r="Q81" s="416"/>
      <c r="R81" s="198"/>
      <c r="S81" s="83"/>
      <c r="T81" s="416" t="s">
        <v>1038</v>
      </c>
    </row>
    <row r="82" spans="1:23" ht="306" x14ac:dyDescent="0.2">
      <c r="A82" s="100" t="s">
        <v>2821</v>
      </c>
      <c r="B82" s="413" t="s">
        <v>2106</v>
      </c>
      <c r="C82" s="418" t="s">
        <v>2436</v>
      </c>
      <c r="D82" s="418" t="s">
        <v>2436</v>
      </c>
      <c r="E82" s="414" t="s">
        <v>1004</v>
      </c>
      <c r="F82" s="414" t="s">
        <v>18</v>
      </c>
      <c r="G82" s="414" t="s">
        <v>1046</v>
      </c>
      <c r="H82" s="415" t="s">
        <v>2423</v>
      </c>
      <c r="I82" s="416"/>
      <c r="J82" s="418" t="s">
        <v>199</v>
      </c>
      <c r="K82" s="418" t="s">
        <v>2437</v>
      </c>
      <c r="L82" s="416"/>
      <c r="M82" s="416"/>
      <c r="N82" s="418" t="s">
        <v>2438</v>
      </c>
      <c r="O82" s="418" t="s">
        <v>2957</v>
      </c>
      <c r="P82" s="416"/>
      <c r="Q82" s="416"/>
      <c r="R82" s="416"/>
      <c r="S82" s="419"/>
      <c r="T82" s="416" t="s">
        <v>1038</v>
      </c>
    </row>
    <row r="83" spans="1:23" ht="357" x14ac:dyDescent="0.2">
      <c r="A83" s="100" t="s">
        <v>2822</v>
      </c>
      <c r="B83" s="413" t="s">
        <v>2106</v>
      </c>
      <c r="C83" s="418" t="s">
        <v>2439</v>
      </c>
      <c r="D83" s="418" t="s">
        <v>2439</v>
      </c>
      <c r="E83" s="414" t="s">
        <v>1004</v>
      </c>
      <c r="F83" s="414" t="s">
        <v>18</v>
      </c>
      <c r="G83" s="414" t="s">
        <v>1046</v>
      </c>
      <c r="H83" s="415" t="s">
        <v>2423</v>
      </c>
      <c r="I83" s="416"/>
      <c r="J83" s="418" t="s">
        <v>199</v>
      </c>
      <c r="K83" s="418" t="s">
        <v>2440</v>
      </c>
      <c r="L83" s="416"/>
      <c r="M83" s="416"/>
      <c r="N83" s="418" t="s">
        <v>2441</v>
      </c>
      <c r="O83" s="418" t="s">
        <v>2958</v>
      </c>
      <c r="P83" s="416"/>
      <c r="Q83" s="416"/>
      <c r="R83" s="416"/>
      <c r="S83" s="419"/>
      <c r="T83" s="416" t="s">
        <v>1038</v>
      </c>
    </row>
    <row r="84" spans="1:23" ht="369.75" x14ac:dyDescent="0.2">
      <c r="A84" s="100" t="s">
        <v>2823</v>
      </c>
      <c r="B84" s="413" t="s">
        <v>2106</v>
      </c>
      <c r="C84" s="418" t="s">
        <v>2442</v>
      </c>
      <c r="D84" s="418" t="s">
        <v>2442</v>
      </c>
      <c r="E84" s="414" t="s">
        <v>1004</v>
      </c>
      <c r="F84" s="414" t="s">
        <v>18</v>
      </c>
      <c r="G84" s="414" t="s">
        <v>203</v>
      </c>
      <c r="H84" s="415" t="s">
        <v>2423</v>
      </c>
      <c r="I84" s="416"/>
      <c r="J84" s="418" t="s">
        <v>199</v>
      </c>
      <c r="K84" s="418" t="s">
        <v>2443</v>
      </c>
      <c r="L84" s="416"/>
      <c r="M84" s="416"/>
      <c r="N84" s="418" t="s">
        <v>2444</v>
      </c>
      <c r="O84" s="418" t="s">
        <v>2959</v>
      </c>
      <c r="P84" s="416"/>
      <c r="Q84" s="416"/>
      <c r="R84" s="416"/>
      <c r="S84" s="419"/>
      <c r="T84" s="416" t="s">
        <v>1038</v>
      </c>
    </row>
    <row r="85" spans="1:23" ht="357" x14ac:dyDescent="0.2">
      <c r="A85" s="100" t="s">
        <v>2824</v>
      </c>
      <c r="B85" s="413" t="s">
        <v>2106</v>
      </c>
      <c r="C85" s="418" t="s">
        <v>2445</v>
      </c>
      <c r="D85" s="418" t="s">
        <v>2445</v>
      </c>
      <c r="E85" s="414" t="s">
        <v>1004</v>
      </c>
      <c r="F85" s="414" t="s">
        <v>18</v>
      </c>
      <c r="G85" s="414" t="s">
        <v>203</v>
      </c>
      <c r="H85" s="415" t="s">
        <v>2423</v>
      </c>
      <c r="I85" s="416"/>
      <c r="J85" s="418" t="s">
        <v>199</v>
      </c>
      <c r="K85" s="418" t="s">
        <v>2446</v>
      </c>
      <c r="L85" s="416"/>
      <c r="M85" s="416"/>
      <c r="N85" s="418" t="s">
        <v>2447</v>
      </c>
      <c r="O85" s="418" t="s">
        <v>2960</v>
      </c>
      <c r="P85" s="416"/>
      <c r="Q85" s="416"/>
      <c r="R85" s="416"/>
      <c r="S85" s="419"/>
      <c r="T85" s="416" t="s">
        <v>1038</v>
      </c>
    </row>
    <row r="86" spans="1:23" ht="153" x14ac:dyDescent="0.2">
      <c r="A86" s="100" t="s">
        <v>2825</v>
      </c>
      <c r="B86" s="153" t="s">
        <v>2106</v>
      </c>
      <c r="C86" s="198" t="s">
        <v>219</v>
      </c>
      <c r="D86" s="196" t="s">
        <v>220</v>
      </c>
      <c r="E86" s="196" t="s">
        <v>1930</v>
      </c>
      <c r="F86" s="195" t="s">
        <v>18</v>
      </c>
      <c r="G86" s="198" t="s">
        <v>1046</v>
      </c>
      <c r="H86" s="129" t="s">
        <v>99</v>
      </c>
      <c r="I86" s="198" t="s">
        <v>1047</v>
      </c>
      <c r="J86" s="195" t="s">
        <v>2848</v>
      </c>
      <c r="K86" s="196" t="s">
        <v>1877</v>
      </c>
      <c r="L86" s="99"/>
      <c r="M86" s="195"/>
      <c r="N86" s="195" t="s">
        <v>1878</v>
      </c>
      <c r="O86" s="198" t="s">
        <v>2961</v>
      </c>
      <c r="P86" s="198"/>
      <c r="Q86" s="317"/>
      <c r="R86" s="198"/>
      <c r="S86" s="83"/>
      <c r="T86" s="83" t="s">
        <v>1038</v>
      </c>
      <c r="U86" s="198"/>
      <c r="V86" s="153"/>
      <c r="W86" s="153"/>
    </row>
    <row r="87" spans="1:23" ht="153" x14ac:dyDescent="0.2">
      <c r="A87" s="100" t="s">
        <v>2826</v>
      </c>
      <c r="B87" s="153" t="s">
        <v>2106</v>
      </c>
      <c r="C87" s="198" t="s">
        <v>219</v>
      </c>
      <c r="D87" s="196" t="s">
        <v>221</v>
      </c>
      <c r="E87" s="196" t="s">
        <v>1930</v>
      </c>
      <c r="F87" s="195" t="s">
        <v>18</v>
      </c>
      <c r="G87" s="198" t="s">
        <v>203</v>
      </c>
      <c r="H87" s="129" t="s">
        <v>99</v>
      </c>
      <c r="I87" s="198" t="s">
        <v>1047</v>
      </c>
      <c r="J87" s="195" t="s">
        <v>2848</v>
      </c>
      <c r="K87" s="196" t="s">
        <v>1879</v>
      </c>
      <c r="L87" s="99"/>
      <c r="M87" s="195"/>
      <c r="N87" s="195" t="s">
        <v>1880</v>
      </c>
      <c r="O87" s="198" t="s">
        <v>2961</v>
      </c>
      <c r="P87" s="198"/>
      <c r="Q87" s="317"/>
      <c r="R87" s="198"/>
      <c r="S87" s="83"/>
      <c r="T87" s="83" t="s">
        <v>1038</v>
      </c>
      <c r="U87" s="198"/>
      <c r="V87" s="153"/>
      <c r="W87" s="153"/>
    </row>
    <row r="88" spans="1:23" ht="229.5" x14ac:dyDescent="0.2">
      <c r="A88" s="100" t="s">
        <v>2827</v>
      </c>
      <c r="B88" s="153" t="s">
        <v>2106</v>
      </c>
      <c r="C88" s="198" t="s">
        <v>222</v>
      </c>
      <c r="D88" s="196" t="s">
        <v>223</v>
      </c>
      <c r="E88" s="196" t="s">
        <v>1930</v>
      </c>
      <c r="F88" s="195" t="s">
        <v>18</v>
      </c>
      <c r="G88" s="198" t="s">
        <v>203</v>
      </c>
      <c r="H88" s="129" t="s">
        <v>99</v>
      </c>
      <c r="I88" s="198" t="s">
        <v>1047</v>
      </c>
      <c r="J88" s="195" t="s">
        <v>2849</v>
      </c>
      <c r="K88" s="196" t="s">
        <v>1881</v>
      </c>
      <c r="L88" s="99"/>
      <c r="M88" s="195"/>
      <c r="N88" s="195" t="s">
        <v>1882</v>
      </c>
      <c r="O88" s="198" t="s">
        <v>2885</v>
      </c>
      <c r="P88" s="198"/>
      <c r="Q88" s="198"/>
      <c r="R88" s="198"/>
      <c r="S88" s="83"/>
      <c r="T88" s="83" t="s">
        <v>1039</v>
      </c>
      <c r="U88" s="198"/>
      <c r="V88" s="153"/>
      <c r="W88" s="153"/>
    </row>
    <row r="89" spans="1:23" ht="216.75" x14ac:dyDescent="0.2">
      <c r="A89" s="100" t="s">
        <v>2828</v>
      </c>
      <c r="B89" s="153" t="s">
        <v>2106</v>
      </c>
      <c r="C89" s="198" t="s">
        <v>224</v>
      </c>
      <c r="D89" s="196" t="s">
        <v>225</v>
      </c>
      <c r="E89" s="196" t="s">
        <v>1930</v>
      </c>
      <c r="F89" s="195" t="s">
        <v>18</v>
      </c>
      <c r="G89" s="198" t="s">
        <v>1046</v>
      </c>
      <c r="H89" s="129" t="s">
        <v>99</v>
      </c>
      <c r="I89" s="198" t="s">
        <v>1047</v>
      </c>
      <c r="J89" s="195" t="s">
        <v>2850</v>
      </c>
      <c r="K89" s="196" t="s">
        <v>1883</v>
      </c>
      <c r="L89" s="99"/>
      <c r="M89" s="195"/>
      <c r="N89" s="195" t="s">
        <v>1884</v>
      </c>
      <c r="O89" s="198" t="s">
        <v>2425</v>
      </c>
      <c r="P89" s="198"/>
      <c r="Q89" s="198"/>
      <c r="R89" s="198"/>
      <c r="S89" s="83"/>
      <c r="T89" s="83" t="s">
        <v>1039</v>
      </c>
      <c r="U89" s="198"/>
      <c r="V89" s="153"/>
      <c r="W89" s="153"/>
    </row>
    <row r="90" spans="1:23" ht="267.75" x14ac:dyDescent="0.2">
      <c r="A90" s="100" t="s">
        <v>2830</v>
      </c>
      <c r="B90" s="153" t="s">
        <v>2106</v>
      </c>
      <c r="C90" s="198" t="s">
        <v>266</v>
      </c>
      <c r="D90" s="194" t="s">
        <v>267</v>
      </c>
      <c r="E90" s="194" t="s">
        <v>1002</v>
      </c>
      <c r="F90" s="196" t="s">
        <v>18</v>
      </c>
      <c r="G90" s="198" t="s">
        <v>203</v>
      </c>
      <c r="H90" s="129" t="s">
        <v>99</v>
      </c>
      <c r="I90" s="198" t="s">
        <v>1047</v>
      </c>
      <c r="J90" s="195" t="s">
        <v>2132</v>
      </c>
      <c r="K90" s="196" t="s">
        <v>2133</v>
      </c>
      <c r="L90" s="203"/>
      <c r="M90" s="102"/>
      <c r="N90" s="195" t="s">
        <v>1915</v>
      </c>
      <c r="O90" s="198" t="s">
        <v>2962</v>
      </c>
      <c r="P90" s="198"/>
      <c r="Q90" s="198"/>
      <c r="R90" s="198"/>
      <c r="S90" s="83"/>
      <c r="T90" s="203" t="s">
        <v>2426</v>
      </c>
      <c r="U90" s="198"/>
      <c r="V90" s="153"/>
      <c r="W90" s="153"/>
    </row>
    <row r="91" spans="1:23" ht="229.5" x14ac:dyDescent="0.2">
      <c r="A91" s="100" t="s">
        <v>2832</v>
      </c>
      <c r="B91" s="153" t="s">
        <v>2106</v>
      </c>
      <c r="C91" s="198" t="s">
        <v>268</v>
      </c>
      <c r="D91" s="194" t="s">
        <v>269</v>
      </c>
      <c r="E91" s="194" t="s">
        <v>1002</v>
      </c>
      <c r="F91" s="196" t="s">
        <v>18</v>
      </c>
      <c r="G91" s="198" t="s">
        <v>203</v>
      </c>
      <c r="H91" s="129" t="s">
        <v>99</v>
      </c>
      <c r="I91" s="198" t="s">
        <v>1047</v>
      </c>
      <c r="J91" s="195" t="s">
        <v>2851</v>
      </c>
      <c r="K91" s="196" t="s">
        <v>2134</v>
      </c>
      <c r="L91" s="203"/>
      <c r="M91" s="102"/>
      <c r="N91" s="195" t="s">
        <v>1916</v>
      </c>
      <c r="O91" s="198" t="s">
        <v>2962</v>
      </c>
      <c r="P91" s="198"/>
      <c r="Q91" s="198"/>
      <c r="R91" s="198"/>
      <c r="S91" s="83"/>
      <c r="T91" s="203" t="s">
        <v>2426</v>
      </c>
      <c r="U91" s="198"/>
      <c r="V91" s="153"/>
      <c r="W91" s="153"/>
    </row>
    <row r="92" spans="1:23" ht="191.25" x14ac:dyDescent="0.2">
      <c r="A92" s="100" t="s">
        <v>2834</v>
      </c>
      <c r="B92" s="153" t="s">
        <v>2106</v>
      </c>
      <c r="C92" s="198" t="s">
        <v>272</v>
      </c>
      <c r="D92" s="195" t="s">
        <v>273</v>
      </c>
      <c r="E92" s="195" t="s">
        <v>1003</v>
      </c>
      <c r="F92" s="196" t="s">
        <v>17</v>
      </c>
      <c r="G92" s="198" t="s">
        <v>1046</v>
      </c>
      <c r="H92" s="129" t="s">
        <v>99</v>
      </c>
      <c r="I92" s="198" t="s">
        <v>1047</v>
      </c>
      <c r="J92" s="196" t="s">
        <v>274</v>
      </c>
      <c r="K92" s="196" t="s">
        <v>1917</v>
      </c>
      <c r="L92" s="203"/>
      <c r="M92" s="196"/>
      <c r="N92" s="196" t="s">
        <v>1918</v>
      </c>
      <c r="O92" s="198"/>
      <c r="P92" s="198"/>
      <c r="Q92" s="198"/>
      <c r="R92" s="198"/>
      <c r="S92" s="83"/>
      <c r="T92" s="203" t="s">
        <v>1038</v>
      </c>
      <c r="U92" s="198"/>
      <c r="V92" s="153"/>
      <c r="W92" s="153"/>
    </row>
    <row r="93" spans="1:23" ht="408" x14ac:dyDescent="0.2">
      <c r="A93" s="100" t="s">
        <v>2835</v>
      </c>
      <c r="B93" s="153" t="s">
        <v>2106</v>
      </c>
      <c r="C93" s="198" t="s">
        <v>278</v>
      </c>
      <c r="D93" s="196" t="s">
        <v>279</v>
      </c>
      <c r="E93" s="196" t="s">
        <v>1003</v>
      </c>
      <c r="F93" s="196" t="s">
        <v>17</v>
      </c>
      <c r="G93" s="198" t="s">
        <v>1046</v>
      </c>
      <c r="H93" s="129" t="s">
        <v>99</v>
      </c>
      <c r="I93" s="198" t="s">
        <v>1047</v>
      </c>
      <c r="J93" s="196" t="s">
        <v>277</v>
      </c>
      <c r="K93" s="196" t="s">
        <v>1921</v>
      </c>
      <c r="L93" s="203"/>
      <c r="M93" s="196"/>
      <c r="N93" s="196" t="s">
        <v>1922</v>
      </c>
      <c r="O93" s="198"/>
      <c r="P93" s="198"/>
      <c r="Q93" s="198"/>
      <c r="R93" s="198"/>
      <c r="S93" s="83"/>
      <c r="T93" s="203" t="s">
        <v>1038</v>
      </c>
      <c r="U93" s="198"/>
      <c r="V93" s="153"/>
      <c r="W93" s="196" t="s">
        <v>2135</v>
      </c>
    </row>
    <row r="94" spans="1:23" ht="409.5" x14ac:dyDescent="0.2">
      <c r="A94" s="100" t="s">
        <v>2837</v>
      </c>
      <c r="B94" s="153" t="s">
        <v>2106</v>
      </c>
      <c r="C94" s="198" t="s">
        <v>281</v>
      </c>
      <c r="D94" s="194" t="s">
        <v>282</v>
      </c>
      <c r="E94" s="194" t="s">
        <v>2136</v>
      </c>
      <c r="F94" s="195" t="s">
        <v>17</v>
      </c>
      <c r="G94" s="198" t="s">
        <v>203</v>
      </c>
      <c r="H94" s="316" t="s">
        <v>99</v>
      </c>
      <c r="I94" s="198" t="s">
        <v>1047</v>
      </c>
      <c r="J94" s="196" t="s">
        <v>277</v>
      </c>
      <c r="K94" s="195" t="s">
        <v>2137</v>
      </c>
      <c r="L94" s="203"/>
      <c r="M94" s="156"/>
      <c r="N94" s="196" t="s">
        <v>1923</v>
      </c>
      <c r="O94" s="198"/>
      <c r="P94" s="198"/>
      <c r="Q94" s="198"/>
      <c r="R94" s="198"/>
      <c r="S94" s="141"/>
      <c r="T94" s="203" t="s">
        <v>1038</v>
      </c>
      <c r="U94" s="198"/>
      <c r="V94" s="153"/>
      <c r="W94" s="196" t="s">
        <v>2138</v>
      </c>
    </row>
    <row r="95" spans="1:23" ht="408" x14ac:dyDescent="0.2">
      <c r="A95" s="100" t="s">
        <v>2839</v>
      </c>
      <c r="B95" s="153" t="s">
        <v>2106</v>
      </c>
      <c r="C95" s="198" t="s">
        <v>283</v>
      </c>
      <c r="D95" s="196" t="s">
        <v>284</v>
      </c>
      <c r="E95" s="196" t="s">
        <v>2136</v>
      </c>
      <c r="F95" s="196" t="s">
        <v>17</v>
      </c>
      <c r="G95" s="198" t="s">
        <v>203</v>
      </c>
      <c r="H95" s="316" t="s">
        <v>99</v>
      </c>
      <c r="I95" s="198" t="s">
        <v>1047</v>
      </c>
      <c r="J95" s="196" t="s">
        <v>277</v>
      </c>
      <c r="K95" s="196" t="s">
        <v>2139</v>
      </c>
      <c r="L95" s="203"/>
      <c r="M95" s="196"/>
      <c r="N95" s="101" t="s">
        <v>280</v>
      </c>
      <c r="O95" s="198"/>
      <c r="P95" s="198"/>
      <c r="Q95" s="198"/>
      <c r="R95" s="198"/>
      <c r="S95" s="141"/>
      <c r="T95" s="203" t="s">
        <v>1038</v>
      </c>
      <c r="U95" s="198"/>
      <c r="V95" s="153"/>
      <c r="W95" s="153" t="s">
        <v>1867</v>
      </c>
    </row>
    <row r="96" spans="1:23" ht="280.5" x14ac:dyDescent="0.2">
      <c r="A96" s="100" t="s">
        <v>2841</v>
      </c>
      <c r="B96" s="153" t="s">
        <v>2106</v>
      </c>
      <c r="C96" s="198" t="s">
        <v>289</v>
      </c>
      <c r="D96" s="194" t="s">
        <v>290</v>
      </c>
      <c r="E96" s="194" t="s">
        <v>1006</v>
      </c>
      <c r="F96" s="196" t="s">
        <v>18</v>
      </c>
      <c r="G96" s="198" t="s">
        <v>203</v>
      </c>
      <c r="H96" s="316" t="s">
        <v>99</v>
      </c>
      <c r="I96" s="198" t="s">
        <v>1047</v>
      </c>
      <c r="J96" s="195" t="s">
        <v>2852</v>
      </c>
      <c r="K96" s="196" t="s">
        <v>1926</v>
      </c>
      <c r="L96" s="203"/>
      <c r="M96" s="196"/>
      <c r="N96" s="196" t="s">
        <v>1927</v>
      </c>
      <c r="O96" s="198"/>
      <c r="P96" s="198"/>
      <c r="Q96" s="198"/>
      <c r="R96" s="198"/>
      <c r="S96" s="141"/>
      <c r="T96" s="203" t="s">
        <v>1040</v>
      </c>
      <c r="U96" s="198"/>
      <c r="V96" s="153"/>
      <c r="W96" s="153"/>
    </row>
    <row r="97" spans="1:23" ht="132.75" customHeight="1" x14ac:dyDescent="0.2">
      <c r="A97" s="100" t="s">
        <v>2843</v>
      </c>
      <c r="B97" s="153" t="s">
        <v>2106</v>
      </c>
      <c r="C97" s="203" t="s">
        <v>304</v>
      </c>
      <c r="D97" s="203" t="s">
        <v>304</v>
      </c>
      <c r="E97" s="203" t="s">
        <v>1007</v>
      </c>
      <c r="F97" s="198" t="s">
        <v>17</v>
      </c>
      <c r="G97" s="198" t="s">
        <v>203</v>
      </c>
      <c r="H97" s="279" t="s">
        <v>99</v>
      </c>
      <c r="I97" s="198" t="s">
        <v>1047</v>
      </c>
      <c r="J97" s="198" t="s">
        <v>2144</v>
      </c>
      <c r="K97" s="198" t="s">
        <v>2145</v>
      </c>
      <c r="L97" s="203"/>
      <c r="M97" s="203"/>
      <c r="N97" s="198" t="s">
        <v>2146</v>
      </c>
      <c r="O97" s="198" t="s">
        <v>3050</v>
      </c>
      <c r="P97" s="213"/>
      <c r="Q97" s="198"/>
      <c r="R97" s="198"/>
      <c r="S97" s="83"/>
      <c r="T97" s="280" t="s">
        <v>1110</v>
      </c>
      <c r="U97" s="203"/>
      <c r="V97" s="153"/>
      <c r="W97" s="153"/>
    </row>
    <row r="98" spans="1:23" ht="203.25" customHeight="1" x14ac:dyDescent="0.2">
      <c r="A98" s="100" t="s">
        <v>2844</v>
      </c>
      <c r="B98" s="196" t="s">
        <v>1864</v>
      </c>
      <c r="C98" s="223" t="s">
        <v>1865</v>
      </c>
      <c r="D98" s="223" t="s">
        <v>1865</v>
      </c>
      <c r="E98" s="104" t="s">
        <v>2154</v>
      </c>
      <c r="F98" s="204" t="s">
        <v>17</v>
      </c>
      <c r="G98" s="310" t="s">
        <v>203</v>
      </c>
      <c r="H98" s="279" t="s">
        <v>99</v>
      </c>
      <c r="I98" s="198" t="s">
        <v>1047</v>
      </c>
      <c r="J98" s="196" t="s">
        <v>1866</v>
      </c>
      <c r="K98" s="196" t="s">
        <v>2718</v>
      </c>
      <c r="L98" s="320"/>
      <c r="M98" s="108"/>
      <c r="N98" s="196" t="s">
        <v>1929</v>
      </c>
      <c r="O98" s="198" t="s">
        <v>2963</v>
      </c>
      <c r="P98" s="213"/>
      <c r="Q98" s="198"/>
      <c r="R98" s="198"/>
      <c r="S98" s="141"/>
      <c r="T98" s="203" t="s">
        <v>1038</v>
      </c>
      <c r="U98" s="108"/>
      <c r="V98" s="153"/>
      <c r="W98" s="129"/>
    </row>
    <row r="99" spans="1:23" ht="178.5" x14ac:dyDescent="0.2">
      <c r="A99" s="100" t="s">
        <v>2845</v>
      </c>
      <c r="B99" s="321" t="s">
        <v>2358</v>
      </c>
      <c r="C99" s="506" t="s">
        <v>2359</v>
      </c>
      <c r="D99" s="322" t="s">
        <v>2361</v>
      </c>
      <c r="E99" s="323" t="s">
        <v>1003</v>
      </c>
      <c r="F99" s="321" t="s">
        <v>17</v>
      </c>
      <c r="G99" s="108" t="s">
        <v>1046</v>
      </c>
      <c r="H99" s="323" t="s">
        <v>99</v>
      </c>
      <c r="I99" s="108" t="s">
        <v>1047</v>
      </c>
      <c r="J99" s="277" t="s">
        <v>199</v>
      </c>
      <c r="K99" s="278" t="s">
        <v>2360</v>
      </c>
      <c r="L99" s="108"/>
      <c r="M99" s="108"/>
      <c r="N99" s="196" t="s">
        <v>2362</v>
      </c>
      <c r="O99" s="203" t="s">
        <v>2926</v>
      </c>
      <c r="P99" s="213"/>
      <c r="Q99" s="203"/>
      <c r="R99" s="203"/>
      <c r="S99" s="498"/>
      <c r="T99" s="203" t="s">
        <v>1038</v>
      </c>
      <c r="U99" s="108"/>
      <c r="V99" s="153"/>
      <c r="W99" s="129"/>
    </row>
    <row r="100" spans="1:23" ht="51" x14ac:dyDescent="0.2">
      <c r="A100" s="100" t="s">
        <v>3209</v>
      </c>
      <c r="B100" s="537"/>
      <c r="C100" s="429" t="s">
        <v>3132</v>
      </c>
      <c r="D100" s="437" t="s">
        <v>3133</v>
      </c>
      <c r="E100" s="203" t="s">
        <v>3208</v>
      </c>
      <c r="F100" s="430" t="s">
        <v>17</v>
      </c>
      <c r="G100" s="431" t="s">
        <v>203</v>
      </c>
      <c r="H100" s="279" t="s">
        <v>3134</v>
      </c>
      <c r="I100" s="431" t="s">
        <v>1047</v>
      </c>
      <c r="J100" s="202" t="s">
        <v>3135</v>
      </c>
      <c r="K100" s="201" t="s">
        <v>3136</v>
      </c>
      <c r="L100" s="538"/>
      <c r="M100" s="539"/>
      <c r="N100" s="201" t="s">
        <v>3137</v>
      </c>
      <c r="O100" s="148" t="s">
        <v>3138</v>
      </c>
      <c r="P100" s="148" t="s">
        <v>35</v>
      </c>
      <c r="Q100" s="148"/>
      <c r="R100" s="148" t="s">
        <v>3134</v>
      </c>
      <c r="S100" s="540">
        <v>41592</v>
      </c>
      <c r="T100" s="280" t="s">
        <v>3139</v>
      </c>
      <c r="U100" s="540">
        <v>41593</v>
      </c>
      <c r="V100" s="196" t="s">
        <v>3140</v>
      </c>
      <c r="W100" s="199"/>
    </row>
    <row r="101" spans="1:23" ht="63.75" x14ac:dyDescent="0.2">
      <c r="A101" s="100" t="s">
        <v>3210</v>
      </c>
      <c r="B101" s="537"/>
      <c r="C101" s="429" t="s">
        <v>3141</v>
      </c>
      <c r="D101" s="437" t="s">
        <v>3142</v>
      </c>
      <c r="E101" s="203" t="s">
        <v>3208</v>
      </c>
      <c r="F101" s="430" t="s">
        <v>17</v>
      </c>
      <c r="G101" s="431" t="s">
        <v>203</v>
      </c>
      <c r="H101" s="279" t="s">
        <v>3134</v>
      </c>
      <c r="I101" s="431" t="s">
        <v>1047</v>
      </c>
      <c r="J101" s="202" t="s">
        <v>3135</v>
      </c>
      <c r="K101" s="201" t="s">
        <v>3143</v>
      </c>
      <c r="L101" s="538"/>
      <c r="M101" s="539"/>
      <c r="N101" s="201" t="s">
        <v>3144</v>
      </c>
      <c r="O101" s="148" t="s">
        <v>3138</v>
      </c>
      <c r="P101" s="148" t="s">
        <v>35</v>
      </c>
      <c r="Q101" s="148"/>
      <c r="R101" s="148" t="s">
        <v>3134</v>
      </c>
      <c r="S101" s="540">
        <v>41592</v>
      </c>
      <c r="T101" s="280" t="s">
        <v>3139</v>
      </c>
      <c r="U101" s="540">
        <v>41593</v>
      </c>
      <c r="V101" s="196" t="s">
        <v>3140</v>
      </c>
      <c r="W101" s="199"/>
    </row>
    <row r="102" spans="1:23" ht="409.5" x14ac:dyDescent="0.2">
      <c r="A102" s="100" t="s">
        <v>3211</v>
      </c>
      <c r="B102" s="537"/>
      <c r="C102" s="429" t="s">
        <v>3145</v>
      </c>
      <c r="D102" s="437" t="s">
        <v>3146</v>
      </c>
      <c r="E102" s="203" t="s">
        <v>3208</v>
      </c>
      <c r="F102" s="430"/>
      <c r="G102" s="430"/>
      <c r="H102" s="430" t="s">
        <v>3134</v>
      </c>
      <c r="I102" s="430" t="s">
        <v>1047</v>
      </c>
      <c r="J102" s="430" t="s">
        <v>3135</v>
      </c>
      <c r="K102" s="201" t="s">
        <v>3147</v>
      </c>
      <c r="L102" s="538"/>
      <c r="M102" s="539"/>
      <c r="N102" s="201" t="s">
        <v>3148</v>
      </c>
      <c r="O102" s="148" t="s">
        <v>3138</v>
      </c>
      <c r="P102" s="148" t="s">
        <v>35</v>
      </c>
      <c r="Q102" s="148"/>
      <c r="R102" s="148" t="s">
        <v>3134</v>
      </c>
      <c r="S102" s="540">
        <v>41592</v>
      </c>
      <c r="T102" s="280" t="s">
        <v>3139</v>
      </c>
      <c r="U102" s="540">
        <v>41593</v>
      </c>
      <c r="V102" s="196" t="s">
        <v>3140</v>
      </c>
      <c r="W102" s="199"/>
    </row>
    <row r="103" spans="1:23" ht="51" x14ac:dyDescent="0.2">
      <c r="A103" s="100" t="s">
        <v>3212</v>
      </c>
      <c r="B103" s="537"/>
      <c r="C103" s="429" t="s">
        <v>3132</v>
      </c>
      <c r="D103" s="437" t="s">
        <v>3149</v>
      </c>
      <c r="E103" s="203" t="s">
        <v>3208</v>
      </c>
      <c r="F103" s="430" t="s">
        <v>17</v>
      </c>
      <c r="G103" s="431" t="s">
        <v>203</v>
      </c>
      <c r="H103" s="279" t="s">
        <v>3134</v>
      </c>
      <c r="I103" s="431" t="s">
        <v>1047</v>
      </c>
      <c r="J103" s="202" t="s">
        <v>3150</v>
      </c>
      <c r="K103" s="201" t="s">
        <v>3151</v>
      </c>
      <c r="L103" s="538"/>
      <c r="M103" s="539"/>
      <c r="N103" s="201" t="s">
        <v>3137</v>
      </c>
      <c r="O103" s="148" t="s">
        <v>3138</v>
      </c>
      <c r="P103" s="148" t="s">
        <v>35</v>
      </c>
      <c r="Q103" s="148"/>
      <c r="R103" s="148" t="s">
        <v>3134</v>
      </c>
      <c r="S103" s="540">
        <v>41592</v>
      </c>
      <c r="T103" s="280" t="s">
        <v>3139</v>
      </c>
      <c r="U103" s="540">
        <v>41593</v>
      </c>
      <c r="V103" s="196" t="s">
        <v>3140</v>
      </c>
      <c r="W103" s="199"/>
    </row>
    <row r="104" spans="1:23" ht="63.75" x14ac:dyDescent="0.2">
      <c r="A104" s="100" t="s">
        <v>3213</v>
      </c>
      <c r="B104" s="537"/>
      <c r="C104" s="429" t="s">
        <v>3141</v>
      </c>
      <c r="D104" s="437" t="s">
        <v>3152</v>
      </c>
      <c r="E104" s="203" t="s">
        <v>3208</v>
      </c>
      <c r="F104" s="430" t="s">
        <v>17</v>
      </c>
      <c r="G104" s="431" t="s">
        <v>203</v>
      </c>
      <c r="H104" s="279" t="s">
        <v>3134</v>
      </c>
      <c r="I104" s="431" t="s">
        <v>1047</v>
      </c>
      <c r="J104" s="202" t="s">
        <v>3150</v>
      </c>
      <c r="K104" s="201" t="s">
        <v>3153</v>
      </c>
      <c r="L104" s="538"/>
      <c r="M104" s="539"/>
      <c r="N104" s="201" t="s">
        <v>3144</v>
      </c>
      <c r="O104" s="148" t="s">
        <v>3138</v>
      </c>
      <c r="P104" s="148" t="s">
        <v>35</v>
      </c>
      <c r="Q104" s="148"/>
      <c r="R104" s="148" t="s">
        <v>3134</v>
      </c>
      <c r="S104" s="540">
        <v>41592</v>
      </c>
      <c r="T104" s="280" t="s">
        <v>3139</v>
      </c>
      <c r="U104" s="540">
        <v>41593</v>
      </c>
      <c r="V104" s="196" t="s">
        <v>3140</v>
      </c>
      <c r="W104" s="199"/>
    </row>
    <row r="105" spans="1:23" ht="409.5" x14ac:dyDescent="0.2">
      <c r="A105" s="100" t="s">
        <v>3214</v>
      </c>
      <c r="B105" s="537"/>
      <c r="C105" s="429" t="s">
        <v>3145</v>
      </c>
      <c r="D105" s="437" t="s">
        <v>3154</v>
      </c>
      <c r="E105" s="203" t="s">
        <v>3208</v>
      </c>
      <c r="F105" s="430" t="s">
        <v>17</v>
      </c>
      <c r="G105" s="431" t="s">
        <v>203</v>
      </c>
      <c r="H105" s="279" t="s">
        <v>3134</v>
      </c>
      <c r="I105" s="431" t="s">
        <v>1047</v>
      </c>
      <c r="J105" s="202" t="s">
        <v>3150</v>
      </c>
      <c r="K105" s="201" t="s">
        <v>3155</v>
      </c>
      <c r="L105" s="538"/>
      <c r="M105" s="539"/>
      <c r="N105" s="201" t="s">
        <v>3148</v>
      </c>
      <c r="O105" s="148" t="s">
        <v>3138</v>
      </c>
      <c r="P105" s="148" t="s">
        <v>35</v>
      </c>
      <c r="Q105" s="148"/>
      <c r="R105" s="148" t="s">
        <v>3134</v>
      </c>
      <c r="S105" s="540">
        <v>41592</v>
      </c>
      <c r="T105" s="280" t="s">
        <v>3139</v>
      </c>
      <c r="U105" s="540">
        <v>41593</v>
      </c>
      <c r="V105" s="196" t="s">
        <v>3140</v>
      </c>
      <c r="W105" s="199"/>
    </row>
    <row r="106" spans="1:23" ht="76.5" x14ac:dyDescent="0.2">
      <c r="A106" s="100" t="s">
        <v>3215</v>
      </c>
      <c r="B106" s="537"/>
      <c r="C106" s="429" t="s">
        <v>3156</v>
      </c>
      <c r="D106" s="437" t="s">
        <v>3157</v>
      </c>
      <c r="E106" s="203" t="s">
        <v>3208</v>
      </c>
      <c r="F106" s="430" t="s">
        <v>17</v>
      </c>
      <c r="G106" s="431" t="s">
        <v>203</v>
      </c>
      <c r="H106" s="279" t="s">
        <v>3134</v>
      </c>
      <c r="I106" s="431" t="s">
        <v>1047</v>
      </c>
      <c r="J106" s="202" t="s">
        <v>3135</v>
      </c>
      <c r="K106" s="201" t="s">
        <v>3158</v>
      </c>
      <c r="L106" s="538"/>
      <c r="M106" s="539"/>
      <c r="N106" s="201" t="s">
        <v>3159</v>
      </c>
      <c r="O106" s="148" t="s">
        <v>3138</v>
      </c>
      <c r="P106" s="148" t="s">
        <v>35</v>
      </c>
      <c r="Q106" s="148"/>
      <c r="R106" s="148" t="s">
        <v>3134</v>
      </c>
      <c r="S106" s="540">
        <v>41592</v>
      </c>
      <c r="T106" s="280" t="s">
        <v>3139</v>
      </c>
      <c r="U106" s="540">
        <v>41593</v>
      </c>
      <c r="V106" s="196" t="s">
        <v>3140</v>
      </c>
      <c r="W106" s="199"/>
    </row>
    <row r="107" spans="1:23" ht="76.5" x14ac:dyDescent="0.2">
      <c r="A107" s="100" t="s">
        <v>3216</v>
      </c>
      <c r="B107" s="537"/>
      <c r="C107" s="429" t="s">
        <v>3156</v>
      </c>
      <c r="D107" s="437" t="s">
        <v>3160</v>
      </c>
      <c r="E107" s="203" t="s">
        <v>3208</v>
      </c>
      <c r="F107" s="430" t="s">
        <v>17</v>
      </c>
      <c r="G107" s="431" t="s">
        <v>203</v>
      </c>
      <c r="H107" s="279" t="s">
        <v>3134</v>
      </c>
      <c r="I107" s="431" t="s">
        <v>1047</v>
      </c>
      <c r="J107" s="202" t="s">
        <v>3135</v>
      </c>
      <c r="K107" s="201" t="s">
        <v>3158</v>
      </c>
      <c r="L107" s="538"/>
      <c r="M107" s="539"/>
      <c r="N107" s="201" t="s">
        <v>3161</v>
      </c>
      <c r="O107" s="148" t="s">
        <v>3138</v>
      </c>
      <c r="P107" s="148" t="s">
        <v>35</v>
      </c>
      <c r="Q107" s="148"/>
      <c r="R107" s="148" t="s">
        <v>3134</v>
      </c>
      <c r="S107" s="540">
        <v>41592</v>
      </c>
      <c r="T107" s="280" t="s">
        <v>3139</v>
      </c>
      <c r="U107" s="540">
        <v>41593</v>
      </c>
      <c r="V107" s="196" t="s">
        <v>3140</v>
      </c>
      <c r="W107" s="199"/>
    </row>
    <row r="108" spans="1:23" ht="89.25" x14ac:dyDescent="0.2">
      <c r="A108" s="100" t="s">
        <v>3217</v>
      </c>
      <c r="B108" s="537"/>
      <c r="C108" s="429" t="s">
        <v>3156</v>
      </c>
      <c r="D108" s="437" t="s">
        <v>3162</v>
      </c>
      <c r="E108" s="203" t="s">
        <v>3208</v>
      </c>
      <c r="F108" s="430" t="s">
        <v>17</v>
      </c>
      <c r="G108" s="431" t="s">
        <v>203</v>
      </c>
      <c r="H108" s="279" t="s">
        <v>3134</v>
      </c>
      <c r="I108" s="431" t="s">
        <v>1047</v>
      </c>
      <c r="J108" s="202" t="s">
        <v>3135</v>
      </c>
      <c r="K108" s="201" t="s">
        <v>3163</v>
      </c>
      <c r="L108" s="538"/>
      <c r="M108" s="539"/>
      <c r="N108" s="201" t="s">
        <v>3164</v>
      </c>
      <c r="O108" s="148" t="s">
        <v>3138</v>
      </c>
      <c r="P108" s="148" t="s">
        <v>35</v>
      </c>
      <c r="Q108" s="148"/>
      <c r="R108" s="148" t="s">
        <v>3134</v>
      </c>
      <c r="S108" s="540">
        <v>41592</v>
      </c>
      <c r="T108" s="280" t="s">
        <v>3139</v>
      </c>
      <c r="U108" s="540">
        <v>41593</v>
      </c>
      <c r="V108" s="196" t="s">
        <v>3140</v>
      </c>
      <c r="W108" s="199"/>
    </row>
    <row r="109" spans="1:23" ht="89.25" x14ac:dyDescent="0.2">
      <c r="A109" s="100" t="s">
        <v>3218</v>
      </c>
      <c r="B109" s="537"/>
      <c r="C109" s="429" t="s">
        <v>3156</v>
      </c>
      <c r="D109" s="437" t="s">
        <v>3165</v>
      </c>
      <c r="E109" s="203" t="s">
        <v>3208</v>
      </c>
      <c r="F109" s="430" t="s">
        <v>17</v>
      </c>
      <c r="G109" s="431" t="s">
        <v>203</v>
      </c>
      <c r="H109" s="279" t="s">
        <v>3134</v>
      </c>
      <c r="I109" s="431" t="s">
        <v>1047</v>
      </c>
      <c r="J109" s="202" t="s">
        <v>3135</v>
      </c>
      <c r="K109" s="201" t="s">
        <v>3166</v>
      </c>
      <c r="L109" s="538"/>
      <c r="M109" s="539"/>
      <c r="N109" s="201" t="s">
        <v>3167</v>
      </c>
      <c r="O109" s="148" t="s">
        <v>3138</v>
      </c>
      <c r="P109" s="148" t="s">
        <v>35</v>
      </c>
      <c r="Q109" s="148"/>
      <c r="R109" s="148" t="s">
        <v>3134</v>
      </c>
      <c r="S109" s="540">
        <v>41592</v>
      </c>
      <c r="T109" s="280" t="s">
        <v>3139</v>
      </c>
      <c r="U109" s="540">
        <v>41593</v>
      </c>
      <c r="V109" s="196" t="s">
        <v>3140</v>
      </c>
      <c r="W109" s="199"/>
    </row>
    <row r="110" spans="1:23" ht="216.75" x14ac:dyDescent="0.2">
      <c r="A110" s="100" t="s">
        <v>3219</v>
      </c>
      <c r="B110" s="537"/>
      <c r="C110" s="429" t="s">
        <v>3168</v>
      </c>
      <c r="D110" s="437" t="s">
        <v>3169</v>
      </c>
      <c r="E110" s="203" t="s">
        <v>3208</v>
      </c>
      <c r="F110" s="430" t="s">
        <v>17</v>
      </c>
      <c r="G110" s="431" t="s">
        <v>203</v>
      </c>
      <c r="H110" s="279" t="s">
        <v>3134</v>
      </c>
      <c r="I110" s="431" t="s">
        <v>1047</v>
      </c>
      <c r="J110" s="202" t="s">
        <v>3135</v>
      </c>
      <c r="K110" s="201" t="s">
        <v>3170</v>
      </c>
      <c r="L110" s="538"/>
      <c r="M110" s="539"/>
      <c r="N110" s="201" t="s">
        <v>3171</v>
      </c>
      <c r="O110" s="148" t="s">
        <v>3138</v>
      </c>
      <c r="P110" s="148" t="s">
        <v>35</v>
      </c>
      <c r="Q110" s="148"/>
      <c r="R110" s="148" t="s">
        <v>3134</v>
      </c>
      <c r="S110" s="540">
        <v>41592</v>
      </c>
      <c r="T110" s="280" t="s">
        <v>3139</v>
      </c>
      <c r="U110" s="540">
        <v>41593</v>
      </c>
      <c r="V110" s="196" t="s">
        <v>3140</v>
      </c>
      <c r="W110" s="199"/>
    </row>
    <row r="111" spans="1:23" ht="229.5" x14ac:dyDescent="0.2">
      <c r="A111" s="100" t="s">
        <v>3220</v>
      </c>
      <c r="B111" s="537"/>
      <c r="C111" s="429" t="s">
        <v>3168</v>
      </c>
      <c r="D111" s="437" t="s">
        <v>3172</v>
      </c>
      <c r="E111" s="203" t="s">
        <v>3208</v>
      </c>
      <c r="F111" s="430" t="s">
        <v>17</v>
      </c>
      <c r="G111" s="431" t="s">
        <v>203</v>
      </c>
      <c r="H111" s="279" t="s">
        <v>3134</v>
      </c>
      <c r="I111" s="431" t="s">
        <v>1047</v>
      </c>
      <c r="J111" s="202" t="s">
        <v>3135</v>
      </c>
      <c r="K111" s="201" t="s">
        <v>3173</v>
      </c>
      <c r="L111" s="538"/>
      <c r="M111" s="539"/>
      <c r="N111" s="201" t="s">
        <v>3171</v>
      </c>
      <c r="O111" s="148" t="s">
        <v>3138</v>
      </c>
      <c r="P111" s="148" t="s">
        <v>35</v>
      </c>
      <c r="Q111" s="148"/>
      <c r="R111" s="148" t="s">
        <v>3134</v>
      </c>
      <c r="S111" s="540">
        <v>41592</v>
      </c>
      <c r="T111" s="280" t="s">
        <v>3139</v>
      </c>
      <c r="U111" s="540">
        <v>41593</v>
      </c>
      <c r="V111" s="196" t="s">
        <v>3140</v>
      </c>
      <c r="W111" s="199"/>
    </row>
    <row r="112" spans="1:23" ht="229.5" x14ac:dyDescent="0.2">
      <c r="A112" s="100" t="s">
        <v>3221</v>
      </c>
      <c r="B112" s="537"/>
      <c r="C112" s="429" t="s">
        <v>3168</v>
      </c>
      <c r="D112" s="437" t="s">
        <v>3174</v>
      </c>
      <c r="E112" s="203" t="s">
        <v>3208</v>
      </c>
      <c r="F112" s="430" t="s">
        <v>17</v>
      </c>
      <c r="G112" s="431" t="s">
        <v>203</v>
      </c>
      <c r="H112" s="279" t="s">
        <v>3134</v>
      </c>
      <c r="I112" s="431" t="s">
        <v>1047</v>
      </c>
      <c r="J112" s="202" t="s">
        <v>3135</v>
      </c>
      <c r="K112" s="201" t="s">
        <v>3175</v>
      </c>
      <c r="L112" s="538"/>
      <c r="M112" s="539"/>
      <c r="N112" s="201" t="s">
        <v>3171</v>
      </c>
      <c r="O112" s="148" t="s">
        <v>3138</v>
      </c>
      <c r="P112" s="148" t="s">
        <v>35</v>
      </c>
      <c r="Q112" s="148"/>
      <c r="R112" s="148" t="s">
        <v>3134</v>
      </c>
      <c r="S112" s="540">
        <v>41592</v>
      </c>
      <c r="T112" s="280" t="s">
        <v>3139</v>
      </c>
      <c r="U112" s="540">
        <v>41593</v>
      </c>
      <c r="V112" s="196" t="s">
        <v>3140</v>
      </c>
      <c r="W112" s="199"/>
    </row>
    <row r="113" spans="1:23" ht="38.25" x14ac:dyDescent="0.2">
      <c r="A113" s="100" t="s">
        <v>3222</v>
      </c>
      <c r="B113" s="537"/>
      <c r="C113" s="429" t="s">
        <v>3176</v>
      </c>
      <c r="D113" s="437" t="s">
        <v>3132</v>
      </c>
      <c r="E113" s="203" t="s">
        <v>3208</v>
      </c>
      <c r="F113" s="430" t="s">
        <v>17</v>
      </c>
      <c r="G113" s="431" t="s">
        <v>203</v>
      </c>
      <c r="H113" s="279" t="s">
        <v>3134</v>
      </c>
      <c r="I113" s="431" t="s">
        <v>1047</v>
      </c>
      <c r="J113" s="202" t="s">
        <v>3135</v>
      </c>
      <c r="K113" s="201" t="s">
        <v>3177</v>
      </c>
      <c r="L113" s="538"/>
      <c r="M113" s="539"/>
      <c r="N113" s="201" t="s">
        <v>3137</v>
      </c>
      <c r="O113" s="148" t="s">
        <v>3138</v>
      </c>
      <c r="P113" s="148" t="s">
        <v>35</v>
      </c>
      <c r="Q113" s="148"/>
      <c r="R113" s="148" t="s">
        <v>3134</v>
      </c>
      <c r="S113" s="540">
        <v>41592</v>
      </c>
      <c r="T113" s="280" t="s">
        <v>3139</v>
      </c>
      <c r="U113" s="540">
        <v>41593</v>
      </c>
      <c r="V113" s="196" t="s">
        <v>3140</v>
      </c>
      <c r="W113" s="199"/>
    </row>
    <row r="114" spans="1:23" ht="51" x14ac:dyDescent="0.2">
      <c r="A114" s="100" t="s">
        <v>3223</v>
      </c>
      <c r="B114" s="537"/>
      <c r="C114" s="429" t="s">
        <v>3176</v>
      </c>
      <c r="D114" s="437" t="s">
        <v>3178</v>
      </c>
      <c r="E114" s="203" t="s">
        <v>3208</v>
      </c>
      <c r="F114" s="430" t="s">
        <v>17</v>
      </c>
      <c r="G114" s="431" t="s">
        <v>203</v>
      </c>
      <c r="H114" s="279" t="s">
        <v>3134</v>
      </c>
      <c r="I114" s="431" t="s">
        <v>1047</v>
      </c>
      <c r="J114" s="202" t="s">
        <v>3135</v>
      </c>
      <c r="K114" s="201" t="s">
        <v>3179</v>
      </c>
      <c r="L114" s="538"/>
      <c r="M114" s="539"/>
      <c r="N114" s="201" t="s">
        <v>3180</v>
      </c>
      <c r="O114" s="148" t="s">
        <v>3138</v>
      </c>
      <c r="P114" s="148" t="s">
        <v>35</v>
      </c>
      <c r="Q114" s="148"/>
      <c r="R114" s="148" t="s">
        <v>3134</v>
      </c>
      <c r="S114" s="540">
        <v>41592</v>
      </c>
      <c r="T114" s="280" t="s">
        <v>3139</v>
      </c>
      <c r="U114" s="540">
        <v>41593</v>
      </c>
      <c r="V114" s="196" t="s">
        <v>3140</v>
      </c>
      <c r="W114" s="199"/>
    </row>
    <row r="115" spans="1:23" ht="229.5" x14ac:dyDescent="0.2">
      <c r="A115" s="100" t="s">
        <v>3224</v>
      </c>
      <c r="B115" s="537"/>
      <c r="C115" s="429" t="s">
        <v>3176</v>
      </c>
      <c r="D115" s="437" t="s">
        <v>3181</v>
      </c>
      <c r="E115" s="203" t="s">
        <v>3208</v>
      </c>
      <c r="F115" s="430" t="s">
        <v>17</v>
      </c>
      <c r="G115" s="431" t="s">
        <v>203</v>
      </c>
      <c r="H115" s="279" t="s">
        <v>3134</v>
      </c>
      <c r="I115" s="431" t="s">
        <v>1047</v>
      </c>
      <c r="J115" s="202" t="s">
        <v>3135</v>
      </c>
      <c r="K115" s="201" t="s">
        <v>3182</v>
      </c>
      <c r="L115" s="538"/>
      <c r="M115" s="539"/>
      <c r="N115" s="201" t="s">
        <v>3183</v>
      </c>
      <c r="O115" s="148" t="s">
        <v>3138</v>
      </c>
      <c r="P115" s="148" t="s">
        <v>35</v>
      </c>
      <c r="Q115" s="148"/>
      <c r="R115" s="148" t="s">
        <v>3134</v>
      </c>
      <c r="S115" s="540">
        <v>41592</v>
      </c>
      <c r="T115" s="280" t="s">
        <v>3139</v>
      </c>
      <c r="U115" s="540">
        <v>41593</v>
      </c>
      <c r="V115" s="196" t="s">
        <v>3140</v>
      </c>
      <c r="W115" s="199"/>
    </row>
    <row r="116" spans="1:23" ht="89.25" x14ac:dyDescent="0.2">
      <c r="A116" s="100" t="s">
        <v>3225</v>
      </c>
      <c r="B116" s="537"/>
      <c r="C116" s="429" t="s">
        <v>3184</v>
      </c>
      <c r="D116" s="437" t="s">
        <v>3185</v>
      </c>
      <c r="E116" s="203" t="s">
        <v>3208</v>
      </c>
      <c r="F116" s="430" t="s">
        <v>17</v>
      </c>
      <c r="G116" s="431" t="s">
        <v>203</v>
      </c>
      <c r="H116" s="279" t="s">
        <v>3134</v>
      </c>
      <c r="I116" s="431" t="s">
        <v>1047</v>
      </c>
      <c r="J116" s="202" t="s">
        <v>3135</v>
      </c>
      <c r="K116" s="201" t="s">
        <v>3186</v>
      </c>
      <c r="L116" s="538"/>
      <c r="M116" s="539"/>
      <c r="N116" s="201" t="s">
        <v>3187</v>
      </c>
      <c r="O116" s="148" t="s">
        <v>3138</v>
      </c>
      <c r="P116" s="148" t="s">
        <v>35</v>
      </c>
      <c r="Q116" s="148"/>
      <c r="R116" s="148" t="s">
        <v>3134</v>
      </c>
      <c r="S116" s="540">
        <v>41592</v>
      </c>
      <c r="T116" s="280" t="s">
        <v>3139</v>
      </c>
      <c r="U116" s="540">
        <v>41593</v>
      </c>
      <c r="V116" s="196" t="s">
        <v>3140</v>
      </c>
      <c r="W116" s="199"/>
    </row>
    <row r="117" spans="1:23" ht="204" x14ac:dyDescent="0.2">
      <c r="A117" s="100" t="s">
        <v>3226</v>
      </c>
      <c r="B117" s="537"/>
      <c r="C117" s="429" t="s">
        <v>3184</v>
      </c>
      <c r="D117" s="437" t="s">
        <v>3188</v>
      </c>
      <c r="E117" s="203" t="s">
        <v>3208</v>
      </c>
      <c r="F117" s="430" t="s">
        <v>17</v>
      </c>
      <c r="G117" s="431" t="s">
        <v>203</v>
      </c>
      <c r="H117" s="279" t="s">
        <v>3134</v>
      </c>
      <c r="I117" s="431" t="s">
        <v>1047</v>
      </c>
      <c r="J117" s="202" t="s">
        <v>3135</v>
      </c>
      <c r="K117" s="201" t="s">
        <v>3189</v>
      </c>
      <c r="L117" s="538"/>
      <c r="M117" s="539"/>
      <c r="N117" s="201" t="s">
        <v>3190</v>
      </c>
      <c r="O117" s="148" t="s">
        <v>3138</v>
      </c>
      <c r="P117" s="148" t="s">
        <v>35</v>
      </c>
      <c r="Q117" s="148"/>
      <c r="R117" s="148" t="s">
        <v>3134</v>
      </c>
      <c r="S117" s="540">
        <v>41592</v>
      </c>
      <c r="T117" s="280" t="s">
        <v>3139</v>
      </c>
      <c r="U117" s="540">
        <v>41593</v>
      </c>
      <c r="V117" s="196" t="s">
        <v>3140</v>
      </c>
      <c r="W117" s="199"/>
    </row>
    <row r="118" spans="1:23" ht="204" x14ac:dyDescent="0.2">
      <c r="A118" s="100" t="s">
        <v>3227</v>
      </c>
      <c r="B118" s="537"/>
      <c r="C118" s="429" t="s">
        <v>3191</v>
      </c>
      <c r="D118" s="437" t="s">
        <v>3192</v>
      </c>
      <c r="E118" s="203" t="s">
        <v>3208</v>
      </c>
      <c r="F118" s="430" t="s">
        <v>17</v>
      </c>
      <c r="G118" s="431" t="s">
        <v>203</v>
      </c>
      <c r="H118" s="279" t="s">
        <v>3134</v>
      </c>
      <c r="I118" s="431" t="s">
        <v>1047</v>
      </c>
      <c r="J118" s="202" t="s">
        <v>3135</v>
      </c>
      <c r="K118" s="201" t="s">
        <v>3193</v>
      </c>
      <c r="L118" s="538"/>
      <c r="M118" s="539"/>
      <c r="N118" s="201" t="s">
        <v>3194</v>
      </c>
      <c r="O118" s="148" t="s">
        <v>3138</v>
      </c>
      <c r="P118" s="148" t="s">
        <v>35</v>
      </c>
      <c r="Q118" s="148"/>
      <c r="R118" s="148" t="s">
        <v>3134</v>
      </c>
      <c r="S118" s="540">
        <v>41592</v>
      </c>
      <c r="T118" s="280" t="s">
        <v>3139</v>
      </c>
      <c r="U118" s="540">
        <v>41593</v>
      </c>
      <c r="V118" s="196" t="s">
        <v>3140</v>
      </c>
      <c r="W118" s="199"/>
    </row>
    <row r="119" spans="1:23" ht="191.25" x14ac:dyDescent="0.2">
      <c r="A119" s="100" t="s">
        <v>3228</v>
      </c>
      <c r="B119" s="537"/>
      <c r="C119" s="429" t="s">
        <v>3191</v>
      </c>
      <c r="D119" s="437" t="s">
        <v>3195</v>
      </c>
      <c r="E119" s="203" t="s">
        <v>3208</v>
      </c>
      <c r="F119" s="430" t="s">
        <v>17</v>
      </c>
      <c r="G119" s="431" t="s">
        <v>203</v>
      </c>
      <c r="H119" s="279" t="s">
        <v>3134</v>
      </c>
      <c r="I119" s="431" t="s">
        <v>1047</v>
      </c>
      <c r="J119" s="202" t="s">
        <v>3135</v>
      </c>
      <c r="K119" s="201" t="s">
        <v>3196</v>
      </c>
      <c r="L119" s="538"/>
      <c r="M119" s="539"/>
      <c r="N119" s="201" t="s">
        <v>3197</v>
      </c>
      <c r="O119" s="148" t="s">
        <v>3138</v>
      </c>
      <c r="P119" s="148" t="s">
        <v>35</v>
      </c>
      <c r="Q119" s="148"/>
      <c r="R119" s="148" t="s">
        <v>3134</v>
      </c>
      <c r="S119" s="540">
        <v>41592</v>
      </c>
      <c r="T119" s="280" t="s">
        <v>3139</v>
      </c>
      <c r="U119" s="540">
        <v>41593</v>
      </c>
      <c r="V119" s="196" t="s">
        <v>3140</v>
      </c>
      <c r="W119" s="199"/>
    </row>
    <row r="120" spans="1:23" ht="76.5" x14ac:dyDescent="0.2">
      <c r="A120" s="100" t="s">
        <v>3229</v>
      </c>
      <c r="B120" s="537"/>
      <c r="C120" s="429" t="s">
        <v>3191</v>
      </c>
      <c r="D120" s="437" t="s">
        <v>3198</v>
      </c>
      <c r="E120" s="203" t="s">
        <v>3208</v>
      </c>
      <c r="F120" s="430" t="s">
        <v>17</v>
      </c>
      <c r="G120" s="431" t="s">
        <v>203</v>
      </c>
      <c r="H120" s="279" t="s">
        <v>3134</v>
      </c>
      <c r="I120" s="431" t="s">
        <v>1047</v>
      </c>
      <c r="J120" s="202" t="s">
        <v>3135</v>
      </c>
      <c r="K120" s="201" t="s">
        <v>3199</v>
      </c>
      <c r="L120" s="538"/>
      <c r="M120" s="539"/>
      <c r="N120" s="201" t="s">
        <v>3200</v>
      </c>
      <c r="O120" s="148" t="s">
        <v>3138</v>
      </c>
      <c r="P120" s="148" t="s">
        <v>35</v>
      </c>
      <c r="Q120" s="148"/>
      <c r="R120" s="148" t="s">
        <v>3134</v>
      </c>
      <c r="S120" s="540">
        <v>41592</v>
      </c>
      <c r="T120" s="280" t="s">
        <v>3139</v>
      </c>
      <c r="U120" s="540">
        <v>41593</v>
      </c>
      <c r="V120" s="196" t="s">
        <v>3140</v>
      </c>
      <c r="W120" s="199"/>
    </row>
    <row r="121" spans="1:23" ht="100.5" customHeight="1" x14ac:dyDescent="0.2">
      <c r="A121" s="100" t="s">
        <v>3230</v>
      </c>
      <c r="B121" s="537"/>
      <c r="C121" s="429" t="s">
        <v>3191</v>
      </c>
      <c r="D121" s="437" t="s">
        <v>3201</v>
      </c>
      <c r="E121" s="203" t="s">
        <v>3208</v>
      </c>
      <c r="F121" s="430" t="s">
        <v>17</v>
      </c>
      <c r="G121" s="431" t="s">
        <v>203</v>
      </c>
      <c r="H121" s="279" t="s">
        <v>3134</v>
      </c>
      <c r="I121" s="431" t="s">
        <v>1047</v>
      </c>
      <c r="J121" s="202" t="s">
        <v>3135</v>
      </c>
      <c r="K121" s="201" t="s">
        <v>3202</v>
      </c>
      <c r="L121" s="538"/>
      <c r="M121" s="539"/>
      <c r="N121" s="201" t="s">
        <v>3203</v>
      </c>
      <c r="O121" s="148" t="s">
        <v>3138</v>
      </c>
      <c r="P121" s="148" t="s">
        <v>35</v>
      </c>
      <c r="Q121" s="148"/>
      <c r="R121" s="148" t="s">
        <v>3134</v>
      </c>
      <c r="S121" s="540">
        <v>41592</v>
      </c>
      <c r="T121" s="280" t="s">
        <v>3139</v>
      </c>
      <c r="U121" s="540">
        <v>41593</v>
      </c>
      <c r="V121" s="196" t="s">
        <v>3140</v>
      </c>
      <c r="W121" s="199"/>
    </row>
    <row r="122" spans="1:23" ht="89.25" x14ac:dyDescent="0.2">
      <c r="A122" s="100" t="s">
        <v>3231</v>
      </c>
      <c r="B122" s="537"/>
      <c r="C122" s="429" t="s">
        <v>3204</v>
      </c>
      <c r="D122" s="437" t="s">
        <v>3205</v>
      </c>
      <c r="E122" s="203" t="s">
        <v>3208</v>
      </c>
      <c r="F122" s="430" t="s">
        <v>17</v>
      </c>
      <c r="G122" s="431" t="s">
        <v>203</v>
      </c>
      <c r="H122" s="279" t="s">
        <v>3134</v>
      </c>
      <c r="I122" s="431" t="s">
        <v>1047</v>
      </c>
      <c r="J122" s="202" t="s">
        <v>3135</v>
      </c>
      <c r="K122" s="201" t="s">
        <v>3206</v>
      </c>
      <c r="L122" s="538"/>
      <c r="M122" s="539"/>
      <c r="N122" s="201" t="s">
        <v>3207</v>
      </c>
      <c r="O122" s="148" t="s">
        <v>3138</v>
      </c>
      <c r="P122" s="148" t="s">
        <v>35</v>
      </c>
      <c r="Q122" s="148"/>
      <c r="R122" s="148" t="s">
        <v>3134</v>
      </c>
      <c r="S122" s="540">
        <v>41592</v>
      </c>
      <c r="T122" s="280" t="s">
        <v>3139</v>
      </c>
      <c r="U122" s="540">
        <v>41593</v>
      </c>
      <c r="V122" s="196" t="s">
        <v>3140</v>
      </c>
      <c r="W122" s="199"/>
    </row>
  </sheetData>
  <autoFilter ref="A1:W99"/>
  <conditionalFormatting sqref="P1 P97 P92:P94 P86 P79 P66:P74 P50:P61 P3:P12">
    <cfRule type="cellIs" dxfId="245" priority="196" stopIfTrue="1" operator="equal">
      <formula>"Failed"</formula>
    </cfRule>
    <cfRule type="cellIs" dxfId="244" priority="197" stopIfTrue="1" operator="equal">
      <formula>"Blocked"</formula>
    </cfRule>
    <cfRule type="cellIs" dxfId="243" priority="198" stopIfTrue="1" operator="equal">
      <formula>"In progress"</formula>
    </cfRule>
  </conditionalFormatting>
  <conditionalFormatting sqref="P98">
    <cfRule type="cellIs" dxfId="242" priority="31" stopIfTrue="1" operator="equal">
      <formula>"Failed"</formula>
    </cfRule>
    <cfRule type="cellIs" dxfId="241" priority="32" stopIfTrue="1" operator="equal">
      <formula>"Blocked"</formula>
    </cfRule>
    <cfRule type="cellIs" dxfId="240" priority="33" stopIfTrue="1" operator="equal">
      <formula>"In progress"</formula>
    </cfRule>
  </conditionalFormatting>
  <conditionalFormatting sqref="P13:P15">
    <cfRule type="cellIs" dxfId="239" priority="190" stopIfTrue="1" operator="equal">
      <formula>"Failed"</formula>
    </cfRule>
    <cfRule type="cellIs" dxfId="238" priority="191" stopIfTrue="1" operator="equal">
      <formula>"Blocked"</formula>
    </cfRule>
    <cfRule type="cellIs" dxfId="237" priority="192" stopIfTrue="1" operator="equal">
      <formula>"In progress"</formula>
    </cfRule>
  </conditionalFormatting>
  <conditionalFormatting sqref="P2">
    <cfRule type="cellIs" dxfId="236" priority="187" stopIfTrue="1" operator="equal">
      <formula>"Failed"</formula>
    </cfRule>
    <cfRule type="cellIs" dxfId="235" priority="188" stopIfTrue="1" operator="equal">
      <formula>"Blocked"</formula>
    </cfRule>
    <cfRule type="cellIs" dxfId="234" priority="189" stopIfTrue="1" operator="equal">
      <formula>"In progress"</formula>
    </cfRule>
  </conditionalFormatting>
  <conditionalFormatting sqref="P17:P18">
    <cfRule type="cellIs" dxfId="233" priority="184" stopIfTrue="1" operator="equal">
      <formula>"Failed"</formula>
    </cfRule>
    <cfRule type="cellIs" dxfId="232" priority="185" stopIfTrue="1" operator="equal">
      <formula>"Blocked"</formula>
    </cfRule>
    <cfRule type="cellIs" dxfId="231" priority="186" stopIfTrue="1" operator="equal">
      <formula>"In progress"</formula>
    </cfRule>
  </conditionalFormatting>
  <conditionalFormatting sqref="P19:P21">
    <cfRule type="cellIs" dxfId="230" priority="181" stopIfTrue="1" operator="equal">
      <formula>"Failed"</formula>
    </cfRule>
    <cfRule type="cellIs" dxfId="229" priority="182" stopIfTrue="1" operator="equal">
      <formula>"Blocked"</formula>
    </cfRule>
    <cfRule type="cellIs" dxfId="228" priority="183" stopIfTrue="1" operator="equal">
      <formula>"In progress"</formula>
    </cfRule>
  </conditionalFormatting>
  <conditionalFormatting sqref="P22:P27">
    <cfRule type="cellIs" dxfId="227" priority="178" stopIfTrue="1" operator="equal">
      <formula>"Failed"</formula>
    </cfRule>
    <cfRule type="cellIs" dxfId="226" priority="179" stopIfTrue="1" operator="equal">
      <formula>"Blocked"</formula>
    </cfRule>
    <cfRule type="cellIs" dxfId="225" priority="180" stopIfTrue="1" operator="equal">
      <formula>"In progress"</formula>
    </cfRule>
  </conditionalFormatting>
  <conditionalFormatting sqref="P29:P30">
    <cfRule type="cellIs" dxfId="224" priority="142" stopIfTrue="1" operator="equal">
      <formula>"Failed"</formula>
    </cfRule>
    <cfRule type="cellIs" dxfId="223" priority="143" stopIfTrue="1" operator="equal">
      <formula>"Blocked"</formula>
    </cfRule>
    <cfRule type="cellIs" dxfId="222" priority="144" stopIfTrue="1" operator="equal">
      <formula>"In progress"</formula>
    </cfRule>
  </conditionalFormatting>
  <conditionalFormatting sqref="P28">
    <cfRule type="cellIs" dxfId="221" priority="145" stopIfTrue="1" operator="equal">
      <formula>"Failed"</formula>
    </cfRule>
    <cfRule type="cellIs" dxfId="220" priority="146" stopIfTrue="1" operator="equal">
      <formula>"Blocked"</formula>
    </cfRule>
    <cfRule type="cellIs" dxfId="219" priority="147" stopIfTrue="1" operator="equal">
      <formula>"In progress"</formula>
    </cfRule>
  </conditionalFormatting>
  <conditionalFormatting sqref="P31">
    <cfRule type="cellIs" dxfId="218" priority="139" stopIfTrue="1" operator="equal">
      <formula>"Failed"</formula>
    </cfRule>
    <cfRule type="cellIs" dxfId="217" priority="140" stopIfTrue="1" operator="equal">
      <formula>"Blocked"</formula>
    </cfRule>
    <cfRule type="cellIs" dxfId="216" priority="141" stopIfTrue="1" operator="equal">
      <formula>"In progress"</formula>
    </cfRule>
  </conditionalFormatting>
  <conditionalFormatting sqref="P32">
    <cfRule type="cellIs" dxfId="215" priority="136" stopIfTrue="1" operator="equal">
      <formula>"Failed"</formula>
    </cfRule>
    <cfRule type="cellIs" dxfId="214" priority="137" stopIfTrue="1" operator="equal">
      <formula>"Blocked"</formula>
    </cfRule>
    <cfRule type="cellIs" dxfId="213" priority="138" stopIfTrue="1" operator="equal">
      <formula>"In progress"</formula>
    </cfRule>
  </conditionalFormatting>
  <conditionalFormatting sqref="P33">
    <cfRule type="cellIs" dxfId="212" priority="133" stopIfTrue="1" operator="equal">
      <formula>"Failed"</formula>
    </cfRule>
    <cfRule type="cellIs" dxfId="211" priority="134" stopIfTrue="1" operator="equal">
      <formula>"Blocked"</formula>
    </cfRule>
    <cfRule type="cellIs" dxfId="210" priority="135" stopIfTrue="1" operator="equal">
      <formula>"In progress"</formula>
    </cfRule>
  </conditionalFormatting>
  <conditionalFormatting sqref="P16">
    <cfRule type="cellIs" dxfId="209" priority="130" stopIfTrue="1" operator="equal">
      <formula>"Failed"</formula>
    </cfRule>
    <cfRule type="cellIs" dxfId="208" priority="131" stopIfTrue="1" operator="equal">
      <formula>"Blocked"</formula>
    </cfRule>
    <cfRule type="cellIs" dxfId="207" priority="132" stopIfTrue="1" operator="equal">
      <formula>"In progress"</formula>
    </cfRule>
  </conditionalFormatting>
  <conditionalFormatting sqref="P48:P49">
    <cfRule type="cellIs" dxfId="206" priority="127" stopIfTrue="1" operator="equal">
      <formula>"Failed"</formula>
    </cfRule>
    <cfRule type="cellIs" dxfId="205" priority="128" stopIfTrue="1" operator="equal">
      <formula>"Blocked"</formula>
    </cfRule>
    <cfRule type="cellIs" dxfId="204" priority="129" stopIfTrue="1" operator="equal">
      <formula>"In progress"</formula>
    </cfRule>
  </conditionalFormatting>
  <conditionalFormatting sqref="P65">
    <cfRule type="cellIs" dxfId="203" priority="112" stopIfTrue="1" operator="equal">
      <formula>"Failed"</formula>
    </cfRule>
    <cfRule type="cellIs" dxfId="202" priority="113" stopIfTrue="1" operator="equal">
      <formula>"Blocked"</formula>
    </cfRule>
    <cfRule type="cellIs" dxfId="201" priority="114" stopIfTrue="1" operator="equal">
      <formula>"In progress"</formula>
    </cfRule>
  </conditionalFormatting>
  <conditionalFormatting sqref="P62:P64">
    <cfRule type="cellIs" dxfId="200" priority="115" stopIfTrue="1" operator="equal">
      <formula>"Failed"</formula>
    </cfRule>
    <cfRule type="cellIs" dxfId="199" priority="116" stopIfTrue="1" operator="equal">
      <formula>"Blocked"</formula>
    </cfRule>
    <cfRule type="cellIs" dxfId="198" priority="117" stopIfTrue="1" operator="equal">
      <formula>"In progress"</formula>
    </cfRule>
  </conditionalFormatting>
  <conditionalFormatting sqref="P75">
    <cfRule type="cellIs" dxfId="197" priority="106" stopIfTrue="1" operator="equal">
      <formula>"Failed"</formula>
    </cfRule>
    <cfRule type="cellIs" dxfId="196" priority="107" stopIfTrue="1" operator="equal">
      <formula>"Blocked"</formula>
    </cfRule>
    <cfRule type="cellIs" dxfId="195" priority="108" stopIfTrue="1" operator="equal">
      <formula>"In progress"</formula>
    </cfRule>
  </conditionalFormatting>
  <conditionalFormatting sqref="P78">
    <cfRule type="cellIs" dxfId="194" priority="100" stopIfTrue="1" operator="equal">
      <formula>"Failed"</formula>
    </cfRule>
    <cfRule type="cellIs" dxfId="193" priority="101" stopIfTrue="1" operator="equal">
      <formula>"Blocked"</formula>
    </cfRule>
    <cfRule type="cellIs" dxfId="192" priority="102" stopIfTrue="1" operator="equal">
      <formula>"In progress"</formula>
    </cfRule>
  </conditionalFormatting>
  <conditionalFormatting sqref="P77">
    <cfRule type="cellIs" dxfId="191" priority="91" stopIfTrue="1" operator="equal">
      <formula>"Failed"</formula>
    </cfRule>
    <cfRule type="cellIs" dxfId="190" priority="92" stopIfTrue="1" operator="equal">
      <formula>"Blocked"</formula>
    </cfRule>
    <cfRule type="cellIs" dxfId="189" priority="93" stopIfTrue="1" operator="equal">
      <formula>"In progress"</formula>
    </cfRule>
  </conditionalFormatting>
  <conditionalFormatting sqref="P88:P91">
    <cfRule type="cellIs" dxfId="188" priority="82" stopIfTrue="1" operator="equal">
      <formula>"Failed"</formula>
    </cfRule>
    <cfRule type="cellIs" dxfId="187" priority="83" stopIfTrue="1" operator="equal">
      <formula>"Blocked"</formula>
    </cfRule>
    <cfRule type="cellIs" dxfId="186" priority="84" stopIfTrue="1" operator="equal">
      <formula>"In progress"</formula>
    </cfRule>
  </conditionalFormatting>
  <conditionalFormatting sqref="P95:P96">
    <cfRule type="cellIs" dxfId="185" priority="61" stopIfTrue="1" operator="equal">
      <formula>"Failed"</formula>
    </cfRule>
    <cfRule type="cellIs" dxfId="184" priority="62" stopIfTrue="1" operator="equal">
      <formula>"Blocked"</formula>
    </cfRule>
    <cfRule type="cellIs" dxfId="183" priority="63" stopIfTrue="1" operator="equal">
      <formula>"In progress"</formula>
    </cfRule>
  </conditionalFormatting>
  <conditionalFormatting sqref="P95">
    <cfRule type="cellIs" dxfId="182" priority="49" stopIfTrue="1" operator="equal">
      <formula>"Failed"</formula>
    </cfRule>
    <cfRule type="cellIs" dxfId="181" priority="50" stopIfTrue="1" operator="equal">
      <formula>"Blocked"</formula>
    </cfRule>
    <cfRule type="cellIs" dxfId="180" priority="51" stopIfTrue="1" operator="equal">
      <formula>"In progress"</formula>
    </cfRule>
  </conditionalFormatting>
  <conditionalFormatting sqref="P96">
    <cfRule type="cellIs" dxfId="179" priority="43" stopIfTrue="1" operator="equal">
      <formula>"Failed"</formula>
    </cfRule>
    <cfRule type="cellIs" dxfId="178" priority="44" stopIfTrue="1" operator="equal">
      <formula>"Blocked"</formula>
    </cfRule>
    <cfRule type="cellIs" dxfId="177" priority="45" stopIfTrue="1" operator="equal">
      <formula>"In progress"</formula>
    </cfRule>
  </conditionalFormatting>
  <conditionalFormatting sqref="T97">
    <cfRule type="cellIs" dxfId="176" priority="40" stopIfTrue="1" operator="equal">
      <formula>"Failed"</formula>
    </cfRule>
    <cfRule type="cellIs" dxfId="175" priority="41" stopIfTrue="1" operator="equal">
      <formula>"Blocked"</formula>
    </cfRule>
    <cfRule type="cellIs" dxfId="174" priority="42" stopIfTrue="1" operator="equal">
      <formula>"In progress"</formula>
    </cfRule>
  </conditionalFormatting>
  <conditionalFormatting sqref="P87">
    <cfRule type="cellIs" dxfId="173" priority="16" stopIfTrue="1" operator="equal">
      <formula>"Failed"</formula>
    </cfRule>
    <cfRule type="cellIs" dxfId="172" priority="17" stopIfTrue="1" operator="equal">
      <formula>"Blocked"</formula>
    </cfRule>
    <cfRule type="cellIs" dxfId="171" priority="18" stopIfTrue="1" operator="equal">
      <formula>"In progress"</formula>
    </cfRule>
  </conditionalFormatting>
  <conditionalFormatting sqref="P99">
    <cfRule type="cellIs" dxfId="170" priority="4" stopIfTrue="1" operator="equal">
      <formula>"Failed"</formula>
    </cfRule>
    <cfRule type="cellIs" dxfId="169" priority="5" stopIfTrue="1" operator="equal">
      <formula>"Blocked"</formula>
    </cfRule>
    <cfRule type="cellIs" dxfId="168" priority="6" stopIfTrue="1" operator="equal">
      <formula>"In progress"</formula>
    </cfRule>
  </conditionalFormatting>
  <dataValidations count="10">
    <dataValidation allowBlank="1" showErrorMessage="1" errorTitle="Please Enter Valid Data." error="Please enter valid data for drop down list." promptTitle="Input BP Priority" sqref="G1 P1:Q1 I1"/>
    <dataValidation type="list" allowBlank="1" showInputMessage="1" showErrorMessage="1" sqref="F86:F96 F66:F75 F48:F57 F2:F15">
      <formula1>"High,Medium,Low"</formula1>
    </dataValidation>
    <dataValidation type="list" allowBlank="1" showInputMessage="1" showErrorMessage="1" sqref="P28:P33 T97 P95:P99 P86:P91 P77:P79 P66:P75 P48:P61 P2:P15">
      <formula1>"Passed, Failed, In Progress, Blocked, Deferred"</formula1>
    </dataValidation>
    <dataValidation type="list" allowBlank="1" showErrorMessage="1" errorTitle="Please Enter Valid Data." error="Please enter valid data for drop down list." promptTitle="Input BP Priority" sqref="G86:G97 G77:G79 G66:G75 G48:G58 G2:G30">
      <formula1>"Yes, No"</formula1>
    </dataValidation>
    <dataValidation type="list" allowBlank="1" showErrorMessage="1" errorTitle="Please Enter Valid Data." error="Please enter valid data for drop down list." promptTitle="Input BP Priority" sqref="I86:I97 I77:I79 I66:I75 I48:I58 I2:I30">
      <formula1>"Draft, Review Ready, Approved, Deferred"</formula1>
    </dataValidation>
    <dataValidation type="list" allowBlank="1" showInputMessage="1" showErrorMessage="1" sqref="H94:H96 H75 H77:H79">
      <formula1>"Nirupana,Nishanth,Ritika,Tejas"</formula1>
    </dataValidation>
    <dataValidation type="list" allowBlank="1" showInputMessage="1" showErrorMessage="1" sqref="F29:F30 H28:H33 H58:H65 F97 H97:H98 F77:F79">
      <formula1>"High, Medium, Low"</formula1>
    </dataValidation>
    <dataValidation type="list" allowBlank="1" showInputMessage="1" showErrorMessage="1" sqref="F16:F27">
      <formula1>#REF!</formula1>
    </dataValidation>
    <dataValidation type="list" allowBlank="1" showInputMessage="1" showErrorMessage="1" sqref="P62:P65 P92:P94 P16:P27">
      <formula1>"Passed, Failed, In Progress, Blocked, Deferred, NA"</formula1>
    </dataValidation>
    <dataValidation type="list" allowBlank="1" showInputMessage="1" showErrorMessage="1" sqref="P76 P80:P85">
      <formula1>"Passed, Failed, NA, Blocked, Delayed"</formula1>
    </dataValidation>
  </dataValidations>
  <printOptions horizontalCentered="1"/>
  <pageMargins left="0" right="0" top="1" bottom="0.75" header="0.25" footer="0.25"/>
  <pageSetup orientation="landscape" horizontalDpi="4294967294" r:id="rId1"/>
  <headerFooter alignWithMargins="0">
    <oddHeader>&amp;L&amp;9Test Cases-dwnldtemplate
SPA Ver 14.0&amp;C&amp;"Arial,Bold"&amp;12&amp;U
&amp;A&amp;R&amp;"Arial,Bold"&amp;8&amp;F</oddHeader>
    <oddFooter>&amp;C&amp;9FOR INTERNAL STATE FARM USE ONLY 
Contains CONFIDENTIAL information which may not be disclosed without express written authorization. 
Page &amp;P of &amp;N&amp;R&amp;8&amp;D - &amp;T</oddFooter>
  </headerFooter>
  <colBreaks count="2" manualBreakCount="2">
    <brk id="7" max="1048575" man="1"/>
    <brk id="13" max="1048575" man="1"/>
  </col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filterMode="1"/>
  <dimension ref="A1:W326"/>
  <sheetViews>
    <sheetView tabSelected="1" topLeftCell="A200" zoomScaleNormal="100" workbookViewId="0">
      <pane xSplit="3" topLeftCell="K1" activePane="topRight" state="frozen"/>
      <selection pane="topRight" activeCell="L201" sqref="L201"/>
    </sheetView>
  </sheetViews>
  <sheetFormatPr defaultColWidth="4.42578125" defaultRowHeight="82.5" customHeight="1" x14ac:dyDescent="0.2"/>
  <cols>
    <col min="1" max="1" width="15.7109375" style="530" customWidth="1"/>
    <col min="2" max="2" width="20.140625" style="531" bestFit="1" customWidth="1"/>
    <col min="3" max="3" width="26.7109375" style="532" customWidth="1"/>
    <col min="4" max="4" width="34" style="532" customWidth="1"/>
    <col min="5" max="5" width="18.85546875" style="532" customWidth="1"/>
    <col min="6" max="6" width="11.28515625" style="530" bestFit="1" customWidth="1"/>
    <col min="7" max="7" width="14.7109375" style="530" bestFit="1" customWidth="1"/>
    <col min="8" max="8" width="11" style="530" bestFit="1" customWidth="1"/>
    <col min="9" max="9" width="12.85546875" style="530" customWidth="1"/>
    <col min="10" max="10" width="29.28515625" style="533" customWidth="1"/>
    <col min="11" max="11" width="26.28515625" style="534" customWidth="1"/>
    <col min="12" max="12" width="24.28515625" style="534" customWidth="1"/>
    <col min="13" max="13" width="13.7109375" style="535" customWidth="1"/>
    <col min="14" max="14" width="0.140625" style="535" customWidth="1"/>
    <col min="15" max="15" width="12.28515625" style="536" customWidth="1"/>
    <col min="16" max="16" width="13" style="531" customWidth="1"/>
    <col min="17" max="17" width="11.7109375" style="617" customWidth="1"/>
    <col min="18" max="18" width="20.140625" style="531" customWidth="1"/>
    <col min="19" max="19" width="14.7109375" style="531" customWidth="1"/>
    <col min="20" max="20" width="16.28515625" style="530" bestFit="1" customWidth="1"/>
    <col min="21" max="21" width="12.7109375" style="529" bestFit="1" customWidth="1"/>
    <col min="22" max="22" width="17.85546875" style="503" customWidth="1"/>
    <col min="23" max="23" width="14.42578125" style="503" bestFit="1" customWidth="1"/>
    <col min="24" max="16384" width="4.42578125" style="136"/>
  </cols>
  <sheetData>
    <row r="1" spans="1:23" s="682" customFormat="1" ht="51" customHeight="1" x14ac:dyDescent="0.2">
      <c r="A1" s="678" t="s">
        <v>21</v>
      </c>
      <c r="B1" s="678" t="s">
        <v>84</v>
      </c>
      <c r="C1" s="678" t="s">
        <v>16</v>
      </c>
      <c r="D1" s="678" t="s">
        <v>78</v>
      </c>
      <c r="E1" s="678" t="s">
        <v>963</v>
      </c>
      <c r="F1" s="678" t="s">
        <v>14</v>
      </c>
      <c r="G1" s="679" t="s">
        <v>15</v>
      </c>
      <c r="H1" s="678" t="s">
        <v>8</v>
      </c>
      <c r="I1" s="678" t="s">
        <v>10</v>
      </c>
      <c r="J1" s="678" t="s">
        <v>3</v>
      </c>
      <c r="K1" s="678" t="s">
        <v>76</v>
      </c>
      <c r="L1" s="678" t="s">
        <v>83</v>
      </c>
      <c r="M1" s="678" t="s">
        <v>62</v>
      </c>
      <c r="N1" s="678"/>
      <c r="O1" s="678" t="s">
        <v>61</v>
      </c>
      <c r="P1" s="678" t="s">
        <v>20</v>
      </c>
      <c r="Q1" s="680" t="s">
        <v>1043</v>
      </c>
      <c r="R1" s="678" t="s">
        <v>6</v>
      </c>
      <c r="S1" s="678" t="s">
        <v>7</v>
      </c>
      <c r="T1" s="678" t="s">
        <v>9</v>
      </c>
      <c r="U1" s="681" t="s">
        <v>2</v>
      </c>
      <c r="V1" s="678" t="s">
        <v>2334</v>
      </c>
      <c r="W1" s="678" t="s">
        <v>114</v>
      </c>
    </row>
    <row r="2" spans="1:23" s="611" customFormat="1" ht="82.5" hidden="1" customHeight="1" x14ac:dyDescent="0.2">
      <c r="A2" s="541" t="s">
        <v>305</v>
      </c>
      <c r="B2" s="542"/>
      <c r="C2" s="543" t="s">
        <v>315</v>
      </c>
      <c r="D2" s="543" t="s">
        <v>316</v>
      </c>
      <c r="E2" s="543" t="s">
        <v>1011</v>
      </c>
      <c r="F2" s="543" t="s">
        <v>18</v>
      </c>
      <c r="G2" s="541" t="s">
        <v>203</v>
      </c>
      <c r="H2" s="544" t="s">
        <v>3456</v>
      </c>
      <c r="I2" s="542"/>
      <c r="J2" s="543" t="s">
        <v>317</v>
      </c>
      <c r="K2" s="543" t="s">
        <v>3233</v>
      </c>
      <c r="L2" s="543" t="s">
        <v>3232</v>
      </c>
      <c r="M2" s="545"/>
      <c r="N2" s="545"/>
      <c r="O2" s="542"/>
      <c r="P2" s="542"/>
      <c r="Q2" s="543" t="s">
        <v>2406</v>
      </c>
      <c r="R2" s="542"/>
      <c r="S2" s="546"/>
      <c r="T2" s="546"/>
      <c r="U2" s="542"/>
      <c r="V2" s="547"/>
      <c r="W2" s="547"/>
    </row>
    <row r="3" spans="1:23" s="611" customFormat="1" ht="82.5" hidden="1" customHeight="1" x14ac:dyDescent="0.2">
      <c r="A3" s="541" t="s">
        <v>307</v>
      </c>
      <c r="B3" s="542"/>
      <c r="C3" s="543" t="s">
        <v>319</v>
      </c>
      <c r="D3" s="543" t="s">
        <v>320</v>
      </c>
      <c r="E3" s="543" t="s">
        <v>1011</v>
      </c>
      <c r="F3" s="543" t="s">
        <v>17</v>
      </c>
      <c r="G3" s="541" t="s">
        <v>203</v>
      </c>
      <c r="H3" s="544" t="s">
        <v>3456</v>
      </c>
      <c r="I3" s="542"/>
      <c r="J3" s="543" t="s">
        <v>1677</v>
      </c>
      <c r="K3" s="543" t="s">
        <v>3234</v>
      </c>
      <c r="L3" s="543" t="s">
        <v>3235</v>
      </c>
      <c r="M3" s="545"/>
      <c r="N3" s="545"/>
      <c r="O3" s="542"/>
      <c r="P3" s="542"/>
      <c r="Q3" s="543" t="s">
        <v>2406</v>
      </c>
      <c r="R3" s="542"/>
      <c r="S3" s="546"/>
      <c r="T3" s="546"/>
      <c r="U3" s="542"/>
      <c r="V3" s="547"/>
      <c r="W3" s="547"/>
    </row>
    <row r="4" spans="1:23" s="611" customFormat="1" ht="82.5" hidden="1" customHeight="1" x14ac:dyDescent="0.2">
      <c r="A4" s="541" t="s">
        <v>308</v>
      </c>
      <c r="B4" s="542"/>
      <c r="C4" s="543" t="s">
        <v>324</v>
      </c>
      <c r="D4" s="543" t="s">
        <v>325</v>
      </c>
      <c r="E4" s="543" t="s">
        <v>1011</v>
      </c>
      <c r="F4" s="543" t="s">
        <v>17</v>
      </c>
      <c r="G4" s="541" t="s">
        <v>203</v>
      </c>
      <c r="H4" s="544" t="s">
        <v>3456</v>
      </c>
      <c r="I4" s="542"/>
      <c r="J4" s="543" t="s">
        <v>306</v>
      </c>
      <c r="K4" s="543" t="s">
        <v>3236</v>
      </c>
      <c r="L4" s="543" t="s">
        <v>3237</v>
      </c>
      <c r="M4" s="545"/>
      <c r="N4" s="545"/>
      <c r="O4" s="542"/>
      <c r="P4" s="542"/>
      <c r="Q4" s="543" t="s">
        <v>2406</v>
      </c>
      <c r="R4" s="542"/>
      <c r="S4" s="546"/>
      <c r="T4" s="546"/>
      <c r="U4" s="542"/>
      <c r="V4" s="547"/>
      <c r="W4" s="547"/>
    </row>
    <row r="5" spans="1:23" s="611" customFormat="1" ht="82.5" hidden="1" customHeight="1" x14ac:dyDescent="0.2">
      <c r="A5" s="541" t="s">
        <v>1045</v>
      </c>
      <c r="B5" s="542"/>
      <c r="C5" s="543" t="s">
        <v>328</v>
      </c>
      <c r="D5" s="543" t="s">
        <v>329</v>
      </c>
      <c r="E5" s="543" t="s">
        <v>1011</v>
      </c>
      <c r="F5" s="543" t="s">
        <v>17</v>
      </c>
      <c r="G5" s="541" t="s">
        <v>203</v>
      </c>
      <c r="H5" s="544" t="s">
        <v>3456</v>
      </c>
      <c r="I5" s="542"/>
      <c r="J5" s="543" t="s">
        <v>330</v>
      </c>
      <c r="K5" s="543" t="s">
        <v>3238</v>
      </c>
      <c r="L5" s="543" t="s">
        <v>3245</v>
      </c>
      <c r="M5" s="545"/>
      <c r="N5" s="545"/>
      <c r="O5" s="542"/>
      <c r="P5" s="542"/>
      <c r="Q5" s="543" t="s">
        <v>3526</v>
      </c>
      <c r="R5" s="542"/>
      <c r="S5" s="546"/>
      <c r="T5" s="542"/>
      <c r="U5" s="542"/>
      <c r="V5" s="547"/>
      <c r="W5" s="547"/>
    </row>
    <row r="6" spans="1:23" s="611" customFormat="1" ht="84" hidden="1" customHeight="1" x14ac:dyDescent="0.2">
      <c r="A6" s="541" t="s">
        <v>309</v>
      </c>
      <c r="B6" s="542"/>
      <c r="C6" s="543" t="s">
        <v>332</v>
      </c>
      <c r="D6" s="543" t="s">
        <v>333</v>
      </c>
      <c r="E6" s="543" t="s">
        <v>1011</v>
      </c>
      <c r="F6" s="543" t="s">
        <v>17</v>
      </c>
      <c r="G6" s="541" t="s">
        <v>203</v>
      </c>
      <c r="H6" s="544" t="s">
        <v>3456</v>
      </c>
      <c r="I6" s="542"/>
      <c r="J6" s="543" t="s">
        <v>1678</v>
      </c>
      <c r="K6" s="543" t="s">
        <v>1679</v>
      </c>
      <c r="L6" s="543" t="s">
        <v>3247</v>
      </c>
      <c r="M6" s="545"/>
      <c r="N6" s="545"/>
      <c r="O6" s="542"/>
      <c r="P6" s="542"/>
      <c r="Q6" s="543" t="s">
        <v>3526</v>
      </c>
      <c r="R6" s="542"/>
      <c r="S6" s="546"/>
      <c r="T6" s="542"/>
      <c r="U6" s="542"/>
      <c r="V6" s="547"/>
      <c r="W6" s="547"/>
    </row>
    <row r="7" spans="1:23" s="611" customFormat="1" ht="82.5" hidden="1" customHeight="1" x14ac:dyDescent="0.2">
      <c r="A7" s="541" t="s">
        <v>310</v>
      </c>
      <c r="B7" s="542"/>
      <c r="C7" s="543" t="s">
        <v>335</v>
      </c>
      <c r="D7" s="543" t="s">
        <v>336</v>
      </c>
      <c r="E7" s="543" t="s">
        <v>1011</v>
      </c>
      <c r="F7" s="543" t="s">
        <v>17</v>
      </c>
      <c r="G7" s="541" t="s">
        <v>203</v>
      </c>
      <c r="H7" s="544" t="s">
        <v>3456</v>
      </c>
      <c r="I7" s="542"/>
      <c r="J7" s="543" t="s">
        <v>1678</v>
      </c>
      <c r="K7" s="543" t="s">
        <v>3246</v>
      </c>
      <c r="L7" s="543" t="s">
        <v>3248</v>
      </c>
      <c r="M7" s="545"/>
      <c r="N7" s="545"/>
      <c r="O7" s="542"/>
      <c r="P7" s="542"/>
      <c r="Q7" s="543" t="s">
        <v>3526</v>
      </c>
      <c r="R7" s="542"/>
      <c r="S7" s="546"/>
      <c r="T7" s="542"/>
      <c r="U7" s="542"/>
      <c r="V7" s="547"/>
      <c r="W7" s="547"/>
    </row>
    <row r="8" spans="1:23" s="611" customFormat="1" ht="82.5" hidden="1" customHeight="1" x14ac:dyDescent="0.2">
      <c r="A8" s="541" t="s">
        <v>311</v>
      </c>
      <c r="B8" s="542"/>
      <c r="C8" s="543" t="s">
        <v>341</v>
      </c>
      <c r="D8" s="543" t="s">
        <v>342</v>
      </c>
      <c r="E8" s="543" t="s">
        <v>1025</v>
      </c>
      <c r="F8" s="543" t="s">
        <v>19</v>
      </c>
      <c r="G8" s="541" t="s">
        <v>203</v>
      </c>
      <c r="H8" s="544" t="s">
        <v>3456</v>
      </c>
      <c r="I8" s="542"/>
      <c r="J8" s="543" t="s">
        <v>343</v>
      </c>
      <c r="K8" s="543" t="s">
        <v>3249</v>
      </c>
      <c r="L8" s="543" t="s">
        <v>3250</v>
      </c>
      <c r="M8" s="545"/>
      <c r="N8" s="545"/>
      <c r="O8" s="542"/>
      <c r="P8" s="542"/>
      <c r="Q8" s="543" t="s">
        <v>3526</v>
      </c>
      <c r="R8" s="542"/>
      <c r="S8" s="548"/>
      <c r="T8" s="549"/>
      <c r="U8" s="542"/>
      <c r="V8" s="547"/>
      <c r="W8" s="547"/>
    </row>
    <row r="9" spans="1:23" s="611" customFormat="1" ht="82.5" hidden="1" customHeight="1" x14ac:dyDescent="0.2">
      <c r="A9" s="541" t="s">
        <v>312</v>
      </c>
      <c r="B9" s="542"/>
      <c r="C9" s="543" t="s">
        <v>350</v>
      </c>
      <c r="D9" s="543" t="s">
        <v>351</v>
      </c>
      <c r="E9" s="543" t="s">
        <v>1026</v>
      </c>
      <c r="F9" s="543" t="s">
        <v>17</v>
      </c>
      <c r="G9" s="541" t="s">
        <v>203</v>
      </c>
      <c r="H9" s="544" t="s">
        <v>3456</v>
      </c>
      <c r="I9" s="542"/>
      <c r="J9" s="543" t="s">
        <v>343</v>
      </c>
      <c r="K9" s="543" t="s">
        <v>3251</v>
      </c>
      <c r="L9" s="543" t="s">
        <v>3252</v>
      </c>
      <c r="M9" s="545"/>
      <c r="N9" s="545"/>
      <c r="O9" s="542"/>
      <c r="P9" s="542"/>
      <c r="Q9" s="543" t="s">
        <v>3526</v>
      </c>
      <c r="R9" s="542"/>
      <c r="S9" s="548"/>
      <c r="T9" s="549"/>
      <c r="U9" s="542"/>
      <c r="V9" s="547"/>
      <c r="W9" s="547"/>
    </row>
    <row r="10" spans="1:23" s="611" customFormat="1" ht="82.5" hidden="1" customHeight="1" x14ac:dyDescent="0.2">
      <c r="A10" s="541" t="s">
        <v>313</v>
      </c>
      <c r="B10" s="542"/>
      <c r="C10" s="543" t="s">
        <v>353</v>
      </c>
      <c r="D10" s="543" t="s">
        <v>354</v>
      </c>
      <c r="E10" s="543" t="s">
        <v>1026</v>
      </c>
      <c r="F10" s="543" t="s">
        <v>17</v>
      </c>
      <c r="G10" s="541" t="s">
        <v>203</v>
      </c>
      <c r="H10" s="544" t="s">
        <v>3456</v>
      </c>
      <c r="I10" s="542"/>
      <c r="J10" s="543" t="s">
        <v>343</v>
      </c>
      <c r="K10" s="543" t="s">
        <v>3253</v>
      </c>
      <c r="L10" s="543" t="s">
        <v>3457</v>
      </c>
      <c r="M10" s="545"/>
      <c r="N10" s="545"/>
      <c r="O10" s="542"/>
      <c r="P10" s="542"/>
      <c r="Q10" s="543" t="s">
        <v>3526</v>
      </c>
      <c r="R10" s="542"/>
      <c r="S10" s="548"/>
      <c r="T10" s="549"/>
      <c r="U10" s="542"/>
      <c r="V10" s="547"/>
      <c r="W10" s="547"/>
    </row>
    <row r="11" spans="1:23" s="611" customFormat="1" ht="82.5" hidden="1" customHeight="1" x14ac:dyDescent="0.2">
      <c r="A11" s="541" t="s">
        <v>314</v>
      </c>
      <c r="B11" s="542"/>
      <c r="C11" s="543" t="s">
        <v>356</v>
      </c>
      <c r="D11" s="543" t="s">
        <v>357</v>
      </c>
      <c r="E11" s="543" t="s">
        <v>1026</v>
      </c>
      <c r="F11" s="543" t="s">
        <v>17</v>
      </c>
      <c r="G11" s="541" t="s">
        <v>203</v>
      </c>
      <c r="H11" s="544" t="s">
        <v>3456</v>
      </c>
      <c r="I11" s="542"/>
      <c r="J11" s="543" t="s">
        <v>358</v>
      </c>
      <c r="K11" s="543" t="s">
        <v>3254</v>
      </c>
      <c r="L11" s="543" t="s">
        <v>3255</v>
      </c>
      <c r="M11" s="545"/>
      <c r="N11" s="545"/>
      <c r="O11" s="542"/>
      <c r="P11" s="542"/>
      <c r="Q11" s="543" t="s">
        <v>3526</v>
      </c>
      <c r="R11" s="542"/>
      <c r="S11" s="548"/>
      <c r="T11" s="549"/>
      <c r="U11" s="542"/>
      <c r="V11" s="547"/>
      <c r="W11" s="547"/>
    </row>
    <row r="12" spans="1:23" s="611" customFormat="1" ht="82.5" hidden="1" customHeight="1" x14ac:dyDescent="0.2">
      <c r="A12" s="541" t="s">
        <v>318</v>
      </c>
      <c r="B12" s="545"/>
      <c r="C12" s="541" t="s">
        <v>360</v>
      </c>
      <c r="D12" s="543" t="s">
        <v>361</v>
      </c>
      <c r="E12" s="543" t="s">
        <v>1026</v>
      </c>
      <c r="F12" s="543" t="s">
        <v>17</v>
      </c>
      <c r="G12" s="541" t="s">
        <v>203</v>
      </c>
      <c r="H12" s="544" t="s">
        <v>3456</v>
      </c>
      <c r="I12" s="542"/>
      <c r="J12" s="543" t="s">
        <v>343</v>
      </c>
      <c r="K12" s="543" t="s">
        <v>3294</v>
      </c>
      <c r="L12" s="543" t="s">
        <v>3458</v>
      </c>
      <c r="M12" s="545"/>
      <c r="N12" s="545"/>
      <c r="O12" s="542"/>
      <c r="P12" s="545"/>
      <c r="Q12" s="543" t="s">
        <v>3526</v>
      </c>
      <c r="R12" s="542"/>
      <c r="S12" s="548"/>
      <c r="T12" s="549"/>
      <c r="U12" s="542"/>
      <c r="V12" s="547"/>
      <c r="W12" s="547"/>
    </row>
    <row r="13" spans="1:23" s="611" customFormat="1" ht="82.5" hidden="1" customHeight="1" x14ac:dyDescent="0.2">
      <c r="A13" s="541" t="s">
        <v>321</v>
      </c>
      <c r="B13" s="545"/>
      <c r="C13" s="541" t="s">
        <v>353</v>
      </c>
      <c r="D13" s="543" t="s">
        <v>363</v>
      </c>
      <c r="E13" s="543" t="s">
        <v>1026</v>
      </c>
      <c r="F13" s="543" t="s">
        <v>17</v>
      </c>
      <c r="G13" s="541" t="s">
        <v>203</v>
      </c>
      <c r="H13" s="544" t="s">
        <v>3456</v>
      </c>
      <c r="I13" s="542"/>
      <c r="J13" s="543" t="s">
        <v>364</v>
      </c>
      <c r="K13" s="543" t="s">
        <v>3256</v>
      </c>
      <c r="L13" s="543" t="s">
        <v>3257</v>
      </c>
      <c r="M13" s="545"/>
      <c r="N13" s="545"/>
      <c r="O13" s="542"/>
      <c r="P13" s="542"/>
      <c r="Q13" s="543" t="s">
        <v>3526</v>
      </c>
      <c r="R13" s="542"/>
      <c r="S13" s="548"/>
      <c r="T13" s="549"/>
      <c r="U13" s="542"/>
      <c r="V13" s="547"/>
      <c r="W13" s="547"/>
    </row>
    <row r="14" spans="1:23" s="611" customFormat="1" ht="82.5" hidden="1" customHeight="1" x14ac:dyDescent="0.2">
      <c r="A14" s="541" t="s">
        <v>322</v>
      </c>
      <c r="B14" s="545"/>
      <c r="C14" s="541" t="s">
        <v>366</v>
      </c>
      <c r="D14" s="543" t="s">
        <v>367</v>
      </c>
      <c r="E14" s="543" t="s">
        <v>1026</v>
      </c>
      <c r="F14" s="543" t="s">
        <v>17</v>
      </c>
      <c r="G14" s="541" t="s">
        <v>203</v>
      </c>
      <c r="H14" s="544" t="s">
        <v>3456</v>
      </c>
      <c r="I14" s="542"/>
      <c r="J14" s="543" t="s">
        <v>368</v>
      </c>
      <c r="K14" s="543" t="s">
        <v>3258</v>
      </c>
      <c r="L14" s="543" t="s">
        <v>3459</v>
      </c>
      <c r="M14" s="545"/>
      <c r="N14" s="545"/>
      <c r="O14" s="542"/>
      <c r="P14" s="542"/>
      <c r="Q14" s="543" t="s">
        <v>3526</v>
      </c>
      <c r="R14" s="542"/>
      <c r="S14" s="548"/>
      <c r="T14" s="549"/>
      <c r="U14" s="542"/>
      <c r="V14" s="547"/>
      <c r="W14" s="547"/>
    </row>
    <row r="15" spans="1:23" s="611" customFormat="1" ht="82.5" hidden="1" customHeight="1" x14ac:dyDescent="0.2">
      <c r="A15" s="541" t="s">
        <v>323</v>
      </c>
      <c r="B15" s="545"/>
      <c r="C15" s="541" t="s">
        <v>370</v>
      </c>
      <c r="D15" s="543" t="s">
        <v>371</v>
      </c>
      <c r="E15" s="543" t="s">
        <v>1026</v>
      </c>
      <c r="F15" s="541" t="s">
        <v>95</v>
      </c>
      <c r="G15" s="541" t="s">
        <v>203</v>
      </c>
      <c r="H15" s="544" t="s">
        <v>3456</v>
      </c>
      <c r="I15" s="542"/>
      <c r="J15" s="543" t="s">
        <v>372</v>
      </c>
      <c r="K15" s="543" t="s">
        <v>373</v>
      </c>
      <c r="L15" s="543" t="s">
        <v>373</v>
      </c>
      <c r="M15" s="542"/>
      <c r="N15" s="542"/>
      <c r="O15" s="542"/>
      <c r="P15" s="545"/>
      <c r="Q15" s="541" t="s">
        <v>2406</v>
      </c>
      <c r="R15" s="542"/>
      <c r="S15" s="550"/>
      <c r="T15" s="545"/>
      <c r="U15" s="542"/>
      <c r="V15" s="547"/>
      <c r="W15" s="547"/>
    </row>
    <row r="16" spans="1:23" s="611" customFormat="1" ht="82.5" hidden="1" customHeight="1" x14ac:dyDescent="0.2">
      <c r="A16" s="541" t="s">
        <v>326</v>
      </c>
      <c r="B16" s="545"/>
      <c r="C16" s="541" t="s">
        <v>375</v>
      </c>
      <c r="D16" s="543" t="s">
        <v>376</v>
      </c>
      <c r="E16" s="543" t="s">
        <v>1026</v>
      </c>
      <c r="F16" s="541" t="s">
        <v>95</v>
      </c>
      <c r="G16" s="541" t="s">
        <v>203</v>
      </c>
      <c r="H16" s="544" t="s">
        <v>3456</v>
      </c>
      <c r="I16" s="542"/>
      <c r="J16" s="543" t="s">
        <v>377</v>
      </c>
      <c r="K16" s="543" t="s">
        <v>378</v>
      </c>
      <c r="L16" s="543" t="s">
        <v>379</v>
      </c>
      <c r="M16" s="542"/>
      <c r="N16" s="542"/>
      <c r="O16" s="542"/>
      <c r="P16" s="545"/>
      <c r="Q16" s="541" t="s">
        <v>2406</v>
      </c>
      <c r="R16" s="542"/>
      <c r="S16" s="550"/>
      <c r="T16" s="545"/>
      <c r="U16" s="542"/>
      <c r="V16" s="547"/>
      <c r="W16" s="547"/>
    </row>
    <row r="17" spans="1:23" s="611" customFormat="1" ht="82.5" hidden="1" customHeight="1" x14ac:dyDescent="0.2">
      <c r="A17" s="541" t="s">
        <v>327</v>
      </c>
      <c r="B17" s="545"/>
      <c r="C17" s="541" t="s">
        <v>381</v>
      </c>
      <c r="D17" s="543" t="s">
        <v>382</v>
      </c>
      <c r="E17" s="543" t="s">
        <v>1026</v>
      </c>
      <c r="F17" s="543" t="s">
        <v>18</v>
      </c>
      <c r="G17" s="541" t="s">
        <v>203</v>
      </c>
      <c r="H17" s="544" t="s">
        <v>3456</v>
      </c>
      <c r="I17" s="542"/>
      <c r="J17" s="543" t="s">
        <v>343</v>
      </c>
      <c r="K17" s="543" t="s">
        <v>3258</v>
      </c>
      <c r="L17" s="543" t="s">
        <v>3460</v>
      </c>
      <c r="M17" s="545"/>
      <c r="N17" s="545"/>
      <c r="O17" s="542"/>
      <c r="P17" s="542"/>
      <c r="Q17" s="543" t="s">
        <v>3526</v>
      </c>
      <c r="R17" s="542"/>
      <c r="S17" s="548"/>
      <c r="T17" s="549"/>
      <c r="U17" s="545"/>
      <c r="V17" s="547"/>
      <c r="W17" s="547"/>
    </row>
    <row r="18" spans="1:23" s="611" customFormat="1" ht="82.5" hidden="1" customHeight="1" x14ac:dyDescent="0.2">
      <c r="A18" s="541" t="s">
        <v>331</v>
      </c>
      <c r="B18" s="545"/>
      <c r="C18" s="541" t="s">
        <v>384</v>
      </c>
      <c r="D18" s="543" t="s">
        <v>385</v>
      </c>
      <c r="E18" s="543" t="s">
        <v>1026</v>
      </c>
      <c r="F18" s="543" t="s">
        <v>19</v>
      </c>
      <c r="G18" s="541" t="s">
        <v>203</v>
      </c>
      <c r="H18" s="544" t="s">
        <v>3456</v>
      </c>
      <c r="I18" s="542"/>
      <c r="J18" s="543" t="s">
        <v>386</v>
      </c>
      <c r="K18" s="543" t="s">
        <v>3259</v>
      </c>
      <c r="L18" s="543" t="s">
        <v>3461</v>
      </c>
      <c r="M18" s="545"/>
      <c r="N18" s="545"/>
      <c r="O18" s="542"/>
      <c r="P18" s="545"/>
      <c r="Q18" s="543" t="s">
        <v>3526</v>
      </c>
      <c r="R18" s="542"/>
      <c r="S18" s="548"/>
      <c r="T18" s="549"/>
      <c r="U18" s="542"/>
      <c r="V18" s="547"/>
      <c r="W18" s="547"/>
    </row>
    <row r="19" spans="1:23" s="611" customFormat="1" ht="82.5" hidden="1" customHeight="1" x14ac:dyDescent="0.2">
      <c r="A19" s="541" t="s">
        <v>334</v>
      </c>
      <c r="B19" s="545"/>
      <c r="C19" s="541" t="s">
        <v>389</v>
      </c>
      <c r="D19" s="543" t="s">
        <v>390</v>
      </c>
      <c r="E19" s="543" t="s">
        <v>1026</v>
      </c>
      <c r="F19" s="541" t="s">
        <v>17</v>
      </c>
      <c r="G19" s="541" t="s">
        <v>203</v>
      </c>
      <c r="H19" s="544" t="s">
        <v>3456</v>
      </c>
      <c r="I19" s="545"/>
      <c r="J19" s="543" t="s">
        <v>391</v>
      </c>
      <c r="K19" s="543" t="s">
        <v>3288</v>
      </c>
      <c r="L19" s="543" t="s">
        <v>3291</v>
      </c>
      <c r="M19" s="545"/>
      <c r="N19" s="545"/>
      <c r="O19" s="542"/>
      <c r="P19" s="545"/>
      <c r="Q19" s="541" t="s">
        <v>3527</v>
      </c>
      <c r="R19" s="542"/>
      <c r="S19" s="550"/>
      <c r="T19" s="545"/>
      <c r="U19" s="542"/>
      <c r="V19" s="547"/>
      <c r="W19" s="547"/>
    </row>
    <row r="20" spans="1:23" s="611" customFormat="1" ht="82.5" hidden="1" customHeight="1" x14ac:dyDescent="0.2">
      <c r="A20" s="541" t="s">
        <v>337</v>
      </c>
      <c r="B20" s="545"/>
      <c r="C20" s="541" t="s">
        <v>393</v>
      </c>
      <c r="D20" s="543" t="s">
        <v>394</v>
      </c>
      <c r="E20" s="543" t="s">
        <v>1026</v>
      </c>
      <c r="F20" s="541" t="s">
        <v>17</v>
      </c>
      <c r="G20" s="541" t="s">
        <v>203</v>
      </c>
      <c r="H20" s="544" t="s">
        <v>3456</v>
      </c>
      <c r="I20" s="545"/>
      <c r="J20" s="543" t="s">
        <v>395</v>
      </c>
      <c r="K20" s="543" t="s">
        <v>3289</v>
      </c>
      <c r="L20" s="543" t="s">
        <v>3292</v>
      </c>
      <c r="M20" s="545"/>
      <c r="N20" s="545"/>
      <c r="O20" s="542"/>
      <c r="P20" s="545"/>
      <c r="Q20" s="541" t="s">
        <v>3527</v>
      </c>
      <c r="R20" s="542"/>
      <c r="S20" s="550"/>
      <c r="T20" s="545"/>
      <c r="U20" s="542"/>
      <c r="V20" s="547"/>
      <c r="W20" s="547"/>
    </row>
    <row r="21" spans="1:23" s="611" customFormat="1" ht="82.5" hidden="1" customHeight="1" x14ac:dyDescent="0.2">
      <c r="A21" s="541" t="s">
        <v>338</v>
      </c>
      <c r="B21" s="545"/>
      <c r="C21" s="541" t="s">
        <v>397</v>
      </c>
      <c r="D21" s="543" t="s">
        <v>398</v>
      </c>
      <c r="E21" s="543" t="s">
        <v>1026</v>
      </c>
      <c r="F21" s="541" t="s">
        <v>17</v>
      </c>
      <c r="G21" s="541" t="s">
        <v>203</v>
      </c>
      <c r="H21" s="544" t="s">
        <v>3456</v>
      </c>
      <c r="I21" s="545"/>
      <c r="J21" s="543" t="s">
        <v>395</v>
      </c>
      <c r="K21" s="543" t="s">
        <v>3290</v>
      </c>
      <c r="L21" s="543" t="s">
        <v>3293</v>
      </c>
      <c r="M21" s="545"/>
      <c r="N21" s="545"/>
      <c r="O21" s="542"/>
      <c r="P21" s="545"/>
      <c r="Q21" s="541" t="s">
        <v>3527</v>
      </c>
      <c r="R21" s="542"/>
      <c r="S21" s="550"/>
      <c r="T21" s="545"/>
      <c r="U21" s="542"/>
      <c r="V21" s="547"/>
      <c r="W21" s="547"/>
    </row>
    <row r="22" spans="1:23" s="611" customFormat="1" ht="82.5" hidden="1" customHeight="1" x14ac:dyDescent="0.2">
      <c r="A22" s="541" t="s">
        <v>339</v>
      </c>
      <c r="B22" s="545"/>
      <c r="C22" s="541" t="s">
        <v>400</v>
      </c>
      <c r="D22" s="543" t="s">
        <v>401</v>
      </c>
      <c r="E22" s="543" t="s">
        <v>1026</v>
      </c>
      <c r="F22" s="541" t="s">
        <v>17</v>
      </c>
      <c r="G22" s="541" t="s">
        <v>203</v>
      </c>
      <c r="H22" s="544" t="s">
        <v>3456</v>
      </c>
      <c r="I22" s="545"/>
      <c r="J22" s="543" t="s">
        <v>402</v>
      </c>
      <c r="K22" s="543" t="s">
        <v>3260</v>
      </c>
      <c r="L22" s="543" t="s">
        <v>3239</v>
      </c>
      <c r="M22" s="545"/>
      <c r="N22" s="545"/>
      <c r="O22" s="542"/>
      <c r="P22" s="545"/>
      <c r="Q22" s="541" t="s">
        <v>2406</v>
      </c>
      <c r="R22" s="542"/>
      <c r="S22" s="550"/>
      <c r="T22" s="545"/>
      <c r="U22" s="542"/>
      <c r="V22" s="547"/>
      <c r="W22" s="547"/>
    </row>
    <row r="23" spans="1:23" s="611" customFormat="1" ht="82.5" hidden="1" customHeight="1" x14ac:dyDescent="0.2">
      <c r="A23" s="541" t="s">
        <v>340</v>
      </c>
      <c r="B23" s="545"/>
      <c r="C23" s="541" t="s">
        <v>404</v>
      </c>
      <c r="D23" s="543" t="s">
        <v>405</v>
      </c>
      <c r="E23" s="543" t="s">
        <v>1026</v>
      </c>
      <c r="F23" s="541" t="s">
        <v>17</v>
      </c>
      <c r="G23" s="541" t="s">
        <v>203</v>
      </c>
      <c r="H23" s="544" t="s">
        <v>3456</v>
      </c>
      <c r="I23" s="545"/>
      <c r="J23" s="543" t="s">
        <v>395</v>
      </c>
      <c r="K23" s="543" t="s">
        <v>3240</v>
      </c>
      <c r="L23" s="543" t="s">
        <v>3241</v>
      </c>
      <c r="M23" s="545"/>
      <c r="N23" s="545"/>
      <c r="O23" s="542"/>
      <c r="P23" s="545"/>
      <c r="Q23" s="541" t="s">
        <v>3527</v>
      </c>
      <c r="R23" s="542"/>
      <c r="S23" s="550"/>
      <c r="T23" s="545"/>
      <c r="U23" s="542"/>
      <c r="V23" s="547"/>
      <c r="W23" s="547"/>
    </row>
    <row r="24" spans="1:23" s="611" customFormat="1" ht="82.5" hidden="1" customHeight="1" x14ac:dyDescent="0.2">
      <c r="A24" s="541" t="s">
        <v>344</v>
      </c>
      <c r="B24" s="545"/>
      <c r="C24" s="541" t="s">
        <v>407</v>
      </c>
      <c r="D24" s="543" t="s">
        <v>408</v>
      </c>
      <c r="E24" s="543" t="s">
        <v>1026</v>
      </c>
      <c r="F24" s="541" t="s">
        <v>17</v>
      </c>
      <c r="G24" s="541" t="s">
        <v>203</v>
      </c>
      <c r="H24" s="544" t="s">
        <v>3456</v>
      </c>
      <c r="I24" s="545"/>
      <c r="J24" s="543" t="s">
        <v>409</v>
      </c>
      <c r="K24" s="543" t="s">
        <v>3242</v>
      </c>
      <c r="L24" s="543" t="s">
        <v>3241</v>
      </c>
      <c r="M24" s="545"/>
      <c r="N24" s="545"/>
      <c r="O24" s="542"/>
      <c r="P24" s="545"/>
      <c r="Q24" s="541" t="s">
        <v>3527</v>
      </c>
      <c r="R24" s="542"/>
      <c r="S24" s="550"/>
      <c r="T24" s="545"/>
      <c r="U24" s="542"/>
      <c r="V24" s="547"/>
      <c r="W24" s="547"/>
    </row>
    <row r="25" spans="1:23" s="611" customFormat="1" ht="82.5" hidden="1" customHeight="1" x14ac:dyDescent="0.2">
      <c r="A25" s="541" t="s">
        <v>345</v>
      </c>
      <c r="B25" s="545"/>
      <c r="C25" s="541" t="s">
        <v>412</v>
      </c>
      <c r="D25" s="543" t="s">
        <v>413</v>
      </c>
      <c r="E25" s="543" t="s">
        <v>1026</v>
      </c>
      <c r="F25" s="541" t="s">
        <v>17</v>
      </c>
      <c r="G25" s="541" t="s">
        <v>203</v>
      </c>
      <c r="H25" s="544" t="s">
        <v>3456</v>
      </c>
      <c r="I25" s="545"/>
      <c r="J25" s="543" t="s">
        <v>414</v>
      </c>
      <c r="K25" s="543" t="s">
        <v>3243</v>
      </c>
      <c r="L25" s="543" t="s">
        <v>3244</v>
      </c>
      <c r="M25" s="545"/>
      <c r="N25" s="545"/>
      <c r="O25" s="542"/>
      <c r="P25" s="545"/>
      <c r="Q25" s="541" t="s">
        <v>2406</v>
      </c>
      <c r="R25" s="542"/>
      <c r="S25" s="550"/>
      <c r="T25" s="545"/>
      <c r="U25" s="542"/>
      <c r="V25" s="547"/>
      <c r="W25" s="547"/>
    </row>
    <row r="26" spans="1:23" s="611" customFormat="1" ht="82.5" hidden="1" customHeight="1" x14ac:dyDescent="0.2">
      <c r="A26" s="541" t="s">
        <v>346</v>
      </c>
      <c r="B26" s="545"/>
      <c r="C26" s="541" t="s">
        <v>417</v>
      </c>
      <c r="D26" s="543" t="s">
        <v>418</v>
      </c>
      <c r="E26" s="543" t="s">
        <v>1017</v>
      </c>
      <c r="F26" s="541" t="s">
        <v>19</v>
      </c>
      <c r="G26" s="541" t="s">
        <v>203</v>
      </c>
      <c r="H26" s="544" t="s">
        <v>3456</v>
      </c>
      <c r="I26" s="545"/>
      <c r="J26" s="543" t="s">
        <v>1680</v>
      </c>
      <c r="K26" s="543" t="s">
        <v>3261</v>
      </c>
      <c r="L26" s="543" t="s">
        <v>3262</v>
      </c>
      <c r="M26" s="545"/>
      <c r="N26" s="545"/>
      <c r="O26" s="542"/>
      <c r="P26" s="545"/>
      <c r="Q26" s="541" t="s">
        <v>3526</v>
      </c>
      <c r="R26" s="542"/>
      <c r="S26" s="550"/>
      <c r="T26" s="545"/>
      <c r="U26" s="542"/>
      <c r="V26" s="547"/>
      <c r="W26" s="547"/>
    </row>
    <row r="27" spans="1:23" s="611" customFormat="1" ht="82.5" hidden="1" customHeight="1" x14ac:dyDescent="0.2">
      <c r="A27" s="541" t="s">
        <v>347</v>
      </c>
      <c r="B27" s="545"/>
      <c r="C27" s="541" t="s">
        <v>420</v>
      </c>
      <c r="D27" s="543" t="s">
        <v>421</v>
      </c>
      <c r="E27" s="543" t="s">
        <v>1017</v>
      </c>
      <c r="F27" s="541" t="s">
        <v>19</v>
      </c>
      <c r="G27" s="541" t="s">
        <v>203</v>
      </c>
      <c r="H27" s="544" t="s">
        <v>3456</v>
      </c>
      <c r="I27" s="545"/>
      <c r="J27" s="543" t="s">
        <v>2161</v>
      </c>
      <c r="K27" s="543" t="s">
        <v>3462</v>
      </c>
      <c r="L27" s="543" t="s">
        <v>3263</v>
      </c>
      <c r="M27" s="545"/>
      <c r="N27" s="545"/>
      <c r="O27" s="542"/>
      <c r="P27" s="545"/>
      <c r="Q27" s="541" t="s">
        <v>3526</v>
      </c>
      <c r="R27" s="542"/>
      <c r="S27" s="550"/>
      <c r="T27" s="545"/>
      <c r="U27" s="542"/>
      <c r="V27" s="547"/>
      <c r="W27" s="547"/>
    </row>
    <row r="28" spans="1:23" s="611" customFormat="1" ht="82.5" hidden="1" customHeight="1" x14ac:dyDescent="0.2">
      <c r="A28" s="541" t="s">
        <v>348</v>
      </c>
      <c r="B28" s="545"/>
      <c r="C28" s="541" t="s">
        <v>423</v>
      </c>
      <c r="D28" s="543" t="s">
        <v>424</v>
      </c>
      <c r="E28" s="543" t="s">
        <v>1017</v>
      </c>
      <c r="F28" s="541" t="s">
        <v>19</v>
      </c>
      <c r="G28" s="541" t="s">
        <v>203</v>
      </c>
      <c r="H28" s="544" t="s">
        <v>3456</v>
      </c>
      <c r="I28" s="545"/>
      <c r="J28" s="543" t="s">
        <v>425</v>
      </c>
      <c r="K28" s="543" t="s">
        <v>3463</v>
      </c>
      <c r="L28" s="543" t="s">
        <v>3464</v>
      </c>
      <c r="M28" s="545"/>
      <c r="N28" s="545"/>
      <c r="O28" s="542"/>
      <c r="P28" s="545"/>
      <c r="Q28" s="541" t="s">
        <v>3526</v>
      </c>
      <c r="R28" s="542"/>
      <c r="S28" s="550"/>
      <c r="T28" s="545"/>
      <c r="U28" s="542"/>
      <c r="V28" s="547"/>
      <c r="W28" s="547"/>
    </row>
    <row r="29" spans="1:23" s="611" customFormat="1" ht="82.5" hidden="1" customHeight="1" x14ac:dyDescent="0.2">
      <c r="A29" s="541" t="s">
        <v>349</v>
      </c>
      <c r="B29" s="545"/>
      <c r="C29" s="541" t="s">
        <v>427</v>
      </c>
      <c r="D29" s="543" t="s">
        <v>428</v>
      </c>
      <c r="E29" s="543" t="s">
        <v>1017</v>
      </c>
      <c r="F29" s="541" t="s">
        <v>19</v>
      </c>
      <c r="G29" s="541" t="s">
        <v>203</v>
      </c>
      <c r="H29" s="544" t="s">
        <v>3456</v>
      </c>
      <c r="I29" s="545"/>
      <c r="J29" s="543" t="s">
        <v>429</v>
      </c>
      <c r="K29" s="543" t="s">
        <v>3264</v>
      </c>
      <c r="L29" s="543" t="s">
        <v>3265</v>
      </c>
      <c r="M29" s="545"/>
      <c r="N29" s="545"/>
      <c r="O29" s="542"/>
      <c r="P29" s="545"/>
      <c r="Q29" s="541" t="s">
        <v>3526</v>
      </c>
      <c r="R29" s="542"/>
      <c r="S29" s="550"/>
      <c r="T29" s="545"/>
      <c r="U29" s="542"/>
      <c r="V29" s="547"/>
      <c r="W29" s="547"/>
    </row>
    <row r="30" spans="1:23" s="611" customFormat="1" ht="82.5" hidden="1" customHeight="1" x14ac:dyDescent="0.2">
      <c r="A30" s="541" t="s">
        <v>352</v>
      </c>
      <c r="B30" s="545"/>
      <c r="C30" s="541" t="s">
        <v>432</v>
      </c>
      <c r="D30" s="541" t="s">
        <v>433</v>
      </c>
      <c r="E30" s="543" t="s">
        <v>1017</v>
      </c>
      <c r="F30" s="541" t="s">
        <v>18</v>
      </c>
      <c r="G30" s="541" t="s">
        <v>203</v>
      </c>
      <c r="H30" s="544" t="s">
        <v>3456</v>
      </c>
      <c r="I30" s="545"/>
      <c r="J30" s="541" t="s">
        <v>425</v>
      </c>
      <c r="K30" s="541" t="s">
        <v>1681</v>
      </c>
      <c r="L30" s="541" t="s">
        <v>3266</v>
      </c>
      <c r="M30" s="545"/>
      <c r="N30" s="545"/>
      <c r="O30" s="542"/>
      <c r="P30" s="545"/>
      <c r="Q30" s="541" t="s">
        <v>3526</v>
      </c>
      <c r="R30" s="542"/>
      <c r="S30" s="550"/>
      <c r="T30" s="545"/>
      <c r="U30" s="545"/>
      <c r="V30" s="547"/>
      <c r="W30" s="547"/>
    </row>
    <row r="31" spans="1:23" s="611" customFormat="1" ht="82.5" hidden="1" customHeight="1" x14ac:dyDescent="0.2">
      <c r="A31" s="541" t="s">
        <v>355</v>
      </c>
      <c r="B31" s="545"/>
      <c r="C31" s="541" t="s">
        <v>435</v>
      </c>
      <c r="D31" s="543" t="s">
        <v>436</v>
      </c>
      <c r="E31" s="543" t="s">
        <v>1017</v>
      </c>
      <c r="F31" s="541" t="s">
        <v>18</v>
      </c>
      <c r="G31" s="541" t="s">
        <v>203</v>
      </c>
      <c r="H31" s="544" t="s">
        <v>3456</v>
      </c>
      <c r="I31" s="545"/>
      <c r="J31" s="543" t="s">
        <v>437</v>
      </c>
      <c r="K31" s="543" t="s">
        <v>1682</v>
      </c>
      <c r="L31" s="543" t="s">
        <v>3267</v>
      </c>
      <c r="M31" s="545"/>
      <c r="N31" s="545"/>
      <c r="O31" s="542"/>
      <c r="P31" s="545"/>
      <c r="Q31" s="541" t="s">
        <v>3526</v>
      </c>
      <c r="R31" s="542"/>
      <c r="S31" s="550"/>
      <c r="T31" s="545"/>
      <c r="U31" s="542"/>
      <c r="V31" s="547"/>
      <c r="W31" s="547"/>
    </row>
    <row r="32" spans="1:23" s="611" customFormat="1" ht="82.5" hidden="1" customHeight="1" x14ac:dyDescent="0.2">
      <c r="A32" s="541" t="s">
        <v>359</v>
      </c>
      <c r="B32" s="545"/>
      <c r="C32" s="541" t="s">
        <v>440</v>
      </c>
      <c r="D32" s="543" t="s">
        <v>441</v>
      </c>
      <c r="E32" s="543" t="s">
        <v>1017</v>
      </c>
      <c r="F32" s="541" t="s">
        <v>18</v>
      </c>
      <c r="G32" s="541" t="s">
        <v>203</v>
      </c>
      <c r="H32" s="544" t="s">
        <v>3456</v>
      </c>
      <c r="I32" s="545"/>
      <c r="J32" s="543" t="s">
        <v>442</v>
      </c>
      <c r="K32" s="543" t="s">
        <v>3268</v>
      </c>
      <c r="L32" s="543" t="s">
        <v>3269</v>
      </c>
      <c r="M32" s="545"/>
      <c r="N32" s="545"/>
      <c r="O32" s="542"/>
      <c r="P32" s="545"/>
      <c r="Q32" s="541" t="s">
        <v>3526</v>
      </c>
      <c r="R32" s="542"/>
      <c r="S32" s="550"/>
      <c r="T32" s="545"/>
      <c r="U32" s="542"/>
      <c r="V32" s="547"/>
      <c r="W32" s="547"/>
    </row>
    <row r="33" spans="1:23" s="611" customFormat="1" ht="82.5" hidden="1" customHeight="1" x14ac:dyDescent="0.2">
      <c r="A33" s="541" t="s">
        <v>362</v>
      </c>
      <c r="B33" s="545"/>
      <c r="C33" s="541" t="s">
        <v>444</v>
      </c>
      <c r="D33" s="543" t="s">
        <v>445</v>
      </c>
      <c r="E33" s="543" t="s">
        <v>1017</v>
      </c>
      <c r="F33" s="543" t="s">
        <v>18</v>
      </c>
      <c r="G33" s="541" t="s">
        <v>203</v>
      </c>
      <c r="H33" s="544" t="s">
        <v>3456</v>
      </c>
      <c r="I33" s="545"/>
      <c r="J33" s="543" t="s">
        <v>446</v>
      </c>
      <c r="K33" s="543" t="s">
        <v>3268</v>
      </c>
      <c r="L33" s="543" t="s">
        <v>3270</v>
      </c>
      <c r="M33" s="545"/>
      <c r="N33" s="545"/>
      <c r="O33" s="542"/>
      <c r="P33" s="545"/>
      <c r="Q33" s="541" t="s">
        <v>3526</v>
      </c>
      <c r="R33" s="542"/>
      <c r="S33" s="550"/>
      <c r="T33" s="545"/>
      <c r="U33" s="542"/>
      <c r="V33" s="547"/>
      <c r="W33" s="547"/>
    </row>
    <row r="34" spans="1:23" s="611" customFormat="1" ht="82.5" hidden="1" customHeight="1" x14ac:dyDescent="0.2">
      <c r="A34" s="541" t="s">
        <v>365</v>
      </c>
      <c r="B34" s="545"/>
      <c r="C34" s="541" t="s">
        <v>448</v>
      </c>
      <c r="D34" s="543" t="s">
        <v>449</v>
      </c>
      <c r="E34" s="543" t="s">
        <v>1017</v>
      </c>
      <c r="F34" s="543" t="s">
        <v>95</v>
      </c>
      <c r="G34" s="541" t="s">
        <v>203</v>
      </c>
      <c r="H34" s="544" t="s">
        <v>3456</v>
      </c>
      <c r="I34" s="545"/>
      <c r="J34" s="543" t="s">
        <v>450</v>
      </c>
      <c r="K34" s="543" t="s">
        <v>451</v>
      </c>
      <c r="L34" s="543" t="s">
        <v>451</v>
      </c>
      <c r="M34" s="545"/>
      <c r="N34" s="545"/>
      <c r="O34" s="542"/>
      <c r="P34" s="545"/>
      <c r="Q34" s="541" t="s">
        <v>2406</v>
      </c>
      <c r="R34" s="542"/>
      <c r="S34" s="550"/>
      <c r="T34" s="545"/>
      <c r="U34" s="542"/>
      <c r="V34" s="547"/>
      <c r="W34" s="547"/>
    </row>
    <row r="35" spans="1:23" s="611" customFormat="1" ht="82.5" hidden="1" customHeight="1" x14ac:dyDescent="0.2">
      <c r="A35" s="541" t="s">
        <v>369</v>
      </c>
      <c r="B35" s="545"/>
      <c r="C35" s="541" t="s">
        <v>454</v>
      </c>
      <c r="D35" s="543" t="s">
        <v>455</v>
      </c>
      <c r="E35" s="543" t="s">
        <v>1018</v>
      </c>
      <c r="F35" s="541" t="s">
        <v>17</v>
      </c>
      <c r="G35" s="541" t="s">
        <v>203</v>
      </c>
      <c r="H35" s="544" t="s">
        <v>3456</v>
      </c>
      <c r="I35" s="542"/>
      <c r="J35" s="543" t="s">
        <v>1683</v>
      </c>
      <c r="K35" s="543" t="s">
        <v>1684</v>
      </c>
      <c r="L35" s="543" t="s">
        <v>3271</v>
      </c>
      <c r="M35" s="545"/>
      <c r="N35" s="545"/>
      <c r="O35" s="542"/>
      <c r="P35" s="545"/>
      <c r="Q35" s="541" t="s">
        <v>1044</v>
      </c>
      <c r="R35" s="542"/>
      <c r="S35" s="551"/>
      <c r="T35" s="545"/>
      <c r="U35" s="542"/>
      <c r="V35" s="547"/>
      <c r="W35" s="547"/>
    </row>
    <row r="36" spans="1:23" s="611" customFormat="1" ht="82.5" hidden="1" customHeight="1" x14ac:dyDescent="0.2">
      <c r="A36" s="541" t="s">
        <v>374</v>
      </c>
      <c r="B36" s="545"/>
      <c r="C36" s="541" t="s">
        <v>457</v>
      </c>
      <c r="D36" s="543" t="s">
        <v>458</v>
      </c>
      <c r="E36" s="543" t="s">
        <v>1018</v>
      </c>
      <c r="F36" s="541" t="s">
        <v>17</v>
      </c>
      <c r="G36" s="541" t="s">
        <v>203</v>
      </c>
      <c r="H36" s="544" t="s">
        <v>3456</v>
      </c>
      <c r="I36" s="542"/>
      <c r="J36" s="543" t="s">
        <v>1685</v>
      </c>
      <c r="K36" s="543" t="s">
        <v>1686</v>
      </c>
      <c r="L36" s="543" t="s">
        <v>3272</v>
      </c>
      <c r="M36" s="545"/>
      <c r="N36" s="545"/>
      <c r="O36" s="542"/>
      <c r="P36" s="545"/>
      <c r="Q36" s="541" t="s">
        <v>1044</v>
      </c>
      <c r="R36" s="542"/>
      <c r="S36" s="551"/>
      <c r="T36" s="545"/>
      <c r="U36" s="542"/>
      <c r="V36" s="547"/>
      <c r="W36" s="547"/>
    </row>
    <row r="37" spans="1:23" s="611" customFormat="1" ht="82.5" hidden="1" customHeight="1" x14ac:dyDescent="0.2">
      <c r="A37" s="541" t="s">
        <v>380</v>
      </c>
      <c r="B37" s="545"/>
      <c r="C37" s="541" t="s">
        <v>460</v>
      </c>
      <c r="D37" s="543" t="s">
        <v>461</v>
      </c>
      <c r="E37" s="543" t="s">
        <v>1018</v>
      </c>
      <c r="F37" s="541" t="s">
        <v>17</v>
      </c>
      <c r="G37" s="541" t="s">
        <v>203</v>
      </c>
      <c r="H37" s="544" t="s">
        <v>3456</v>
      </c>
      <c r="I37" s="542"/>
      <c r="J37" s="543" t="s">
        <v>462</v>
      </c>
      <c r="K37" s="543" t="s">
        <v>3273</v>
      </c>
      <c r="L37" s="543" t="s">
        <v>3274</v>
      </c>
      <c r="M37" s="545"/>
      <c r="N37" s="545"/>
      <c r="O37" s="542"/>
      <c r="P37" s="545"/>
      <c r="Q37" s="541" t="s">
        <v>1044</v>
      </c>
      <c r="R37" s="542"/>
      <c r="S37" s="551"/>
      <c r="T37" s="545"/>
      <c r="U37" s="542"/>
      <c r="V37" s="547"/>
      <c r="W37" s="547"/>
    </row>
    <row r="38" spans="1:23" s="611" customFormat="1" ht="82.5" hidden="1" customHeight="1" x14ac:dyDescent="0.2">
      <c r="A38" s="541" t="s">
        <v>383</v>
      </c>
      <c r="B38" s="545"/>
      <c r="C38" s="541" t="s">
        <v>464</v>
      </c>
      <c r="D38" s="543" t="s">
        <v>465</v>
      </c>
      <c r="E38" s="543" t="s">
        <v>1018</v>
      </c>
      <c r="F38" s="541" t="s">
        <v>17</v>
      </c>
      <c r="G38" s="541" t="s">
        <v>203</v>
      </c>
      <c r="H38" s="544" t="s">
        <v>3456</v>
      </c>
      <c r="I38" s="542"/>
      <c r="J38" s="543" t="s">
        <v>1687</v>
      </c>
      <c r="K38" s="543" t="s">
        <v>1688</v>
      </c>
      <c r="L38" s="543" t="s">
        <v>3277</v>
      </c>
      <c r="M38" s="545"/>
      <c r="N38" s="545"/>
      <c r="O38" s="542"/>
      <c r="P38" s="545"/>
      <c r="Q38" s="541" t="s">
        <v>1044</v>
      </c>
      <c r="R38" s="542"/>
      <c r="S38" s="551"/>
      <c r="T38" s="545"/>
      <c r="U38" s="542"/>
      <c r="V38" s="547"/>
      <c r="W38" s="547"/>
    </row>
    <row r="39" spans="1:23" s="611" customFormat="1" ht="82.5" hidden="1" customHeight="1" x14ac:dyDescent="0.2">
      <c r="A39" s="541" t="s">
        <v>387</v>
      </c>
      <c r="B39" s="545"/>
      <c r="C39" s="541" t="s">
        <v>467</v>
      </c>
      <c r="D39" s="543" t="s">
        <v>468</v>
      </c>
      <c r="E39" s="543" t="s">
        <v>1018</v>
      </c>
      <c r="F39" s="541" t="s">
        <v>17</v>
      </c>
      <c r="G39" s="541" t="s">
        <v>203</v>
      </c>
      <c r="H39" s="544" t="s">
        <v>3456</v>
      </c>
      <c r="I39" s="542"/>
      <c r="J39" s="543" t="s">
        <v>462</v>
      </c>
      <c r="K39" s="543" t="s">
        <v>1709</v>
      </c>
      <c r="L39" s="543" t="s">
        <v>3276</v>
      </c>
      <c r="M39" s="545"/>
      <c r="N39" s="545"/>
      <c r="O39" s="542"/>
      <c r="P39" s="545"/>
      <c r="Q39" s="541" t="s">
        <v>1044</v>
      </c>
      <c r="R39" s="542"/>
      <c r="S39" s="551"/>
      <c r="T39" s="545"/>
      <c r="U39" s="542"/>
      <c r="V39" s="547"/>
      <c r="W39" s="547"/>
    </row>
    <row r="40" spans="1:23" s="611" customFormat="1" ht="82.5" hidden="1" customHeight="1" x14ac:dyDescent="0.2">
      <c r="A40" s="541" t="s">
        <v>388</v>
      </c>
      <c r="B40" s="545"/>
      <c r="C40" s="541" t="s">
        <v>475</v>
      </c>
      <c r="D40" s="543" t="s">
        <v>476</v>
      </c>
      <c r="E40" s="543" t="s">
        <v>1027</v>
      </c>
      <c r="F40" s="541" t="s">
        <v>17</v>
      </c>
      <c r="G40" s="541" t="s">
        <v>203</v>
      </c>
      <c r="H40" s="544" t="s">
        <v>3456</v>
      </c>
      <c r="I40" s="545"/>
      <c r="J40" s="543" t="s">
        <v>1689</v>
      </c>
      <c r="K40" s="543" t="s">
        <v>3275</v>
      </c>
      <c r="L40" s="541" t="s">
        <v>3278</v>
      </c>
      <c r="M40" s="545"/>
      <c r="N40" s="545"/>
      <c r="O40" s="542"/>
      <c r="P40" s="545"/>
      <c r="Q40" s="541" t="s">
        <v>2406</v>
      </c>
      <c r="R40" s="542"/>
      <c r="S40" s="550"/>
      <c r="T40" s="545"/>
      <c r="U40" s="542"/>
      <c r="V40" s="547"/>
      <c r="W40" s="547"/>
    </row>
    <row r="41" spans="1:23" s="611" customFormat="1" ht="82.5" hidden="1" customHeight="1" x14ac:dyDescent="0.2">
      <c r="A41" s="541" t="s">
        <v>392</v>
      </c>
      <c r="B41" s="545"/>
      <c r="C41" s="541" t="s">
        <v>478</v>
      </c>
      <c r="D41" s="543" t="s">
        <v>479</v>
      </c>
      <c r="E41" s="543" t="s">
        <v>1027</v>
      </c>
      <c r="F41" s="541" t="s">
        <v>17</v>
      </c>
      <c r="G41" s="541" t="s">
        <v>203</v>
      </c>
      <c r="H41" s="544" t="s">
        <v>3456</v>
      </c>
      <c r="I41" s="545"/>
      <c r="J41" s="543" t="s">
        <v>1690</v>
      </c>
      <c r="K41" s="543" t="s">
        <v>3466</v>
      </c>
      <c r="L41" s="541" t="s">
        <v>3279</v>
      </c>
      <c r="M41" s="545"/>
      <c r="N41" s="545"/>
      <c r="O41" s="542"/>
      <c r="P41" s="545"/>
      <c r="Q41" s="541" t="s">
        <v>2406</v>
      </c>
      <c r="R41" s="542"/>
      <c r="S41" s="550"/>
      <c r="T41" s="545"/>
      <c r="U41" s="542"/>
      <c r="V41" s="547"/>
      <c r="W41" s="547"/>
    </row>
    <row r="42" spans="1:23" s="611" customFormat="1" ht="82.5" hidden="1" customHeight="1" x14ac:dyDescent="0.2">
      <c r="A42" s="541" t="s">
        <v>396</v>
      </c>
      <c r="B42" s="545"/>
      <c r="C42" s="541" t="s">
        <v>485</v>
      </c>
      <c r="D42" s="543" t="s">
        <v>486</v>
      </c>
      <c r="E42" s="543" t="s">
        <v>1010</v>
      </c>
      <c r="F42" s="541" t="s">
        <v>18</v>
      </c>
      <c r="G42" s="541" t="s">
        <v>203</v>
      </c>
      <c r="H42" s="544" t="s">
        <v>3456</v>
      </c>
      <c r="I42" s="545"/>
      <c r="J42" s="543" t="s">
        <v>2162</v>
      </c>
      <c r="K42" s="543" t="s">
        <v>3465</v>
      </c>
      <c r="L42" s="543" t="s">
        <v>3467</v>
      </c>
      <c r="M42" s="545"/>
      <c r="N42" s="545"/>
      <c r="O42" s="542"/>
      <c r="P42" s="545"/>
      <c r="Q42" s="541" t="s">
        <v>3526</v>
      </c>
      <c r="R42" s="542"/>
      <c r="S42" s="550"/>
      <c r="T42" s="545"/>
      <c r="U42" s="542"/>
      <c r="V42" s="547"/>
      <c r="W42" s="547"/>
    </row>
    <row r="43" spans="1:23" s="611" customFormat="1" ht="82.5" hidden="1" customHeight="1" x14ac:dyDescent="0.2">
      <c r="A43" s="541" t="s">
        <v>399</v>
      </c>
      <c r="B43" s="545"/>
      <c r="C43" s="541" t="s">
        <v>489</v>
      </c>
      <c r="D43" s="543" t="s">
        <v>490</v>
      </c>
      <c r="E43" s="543" t="s">
        <v>1010</v>
      </c>
      <c r="F43" s="541" t="s">
        <v>18</v>
      </c>
      <c r="G43" s="541" t="s">
        <v>203</v>
      </c>
      <c r="H43" s="544" t="s">
        <v>3456</v>
      </c>
      <c r="I43" s="545"/>
      <c r="J43" s="543" t="s">
        <v>2162</v>
      </c>
      <c r="K43" s="543" t="s">
        <v>3280</v>
      </c>
      <c r="L43" s="543" t="s">
        <v>3281</v>
      </c>
      <c r="M43" s="545"/>
      <c r="N43" s="545"/>
      <c r="O43" s="542"/>
      <c r="P43" s="545"/>
      <c r="Q43" s="541" t="s">
        <v>3526</v>
      </c>
      <c r="R43" s="542"/>
      <c r="S43" s="550"/>
      <c r="T43" s="545"/>
      <c r="U43" s="542"/>
      <c r="V43" s="547"/>
      <c r="W43" s="547"/>
    </row>
    <row r="44" spans="1:23" s="611" customFormat="1" ht="82.5" hidden="1" customHeight="1" x14ac:dyDescent="0.2">
      <c r="A44" s="541" t="s">
        <v>403</v>
      </c>
      <c r="B44" s="545"/>
      <c r="C44" s="541" t="s">
        <v>492</v>
      </c>
      <c r="D44" s="543" t="s">
        <v>493</v>
      </c>
      <c r="E44" s="543" t="s">
        <v>1010</v>
      </c>
      <c r="F44" s="541" t="s">
        <v>18</v>
      </c>
      <c r="G44" s="541" t="s">
        <v>203</v>
      </c>
      <c r="H44" s="544" t="s">
        <v>3456</v>
      </c>
      <c r="I44" s="545"/>
      <c r="J44" s="543" t="s">
        <v>2162</v>
      </c>
      <c r="K44" s="543" t="s">
        <v>3468</v>
      </c>
      <c r="L44" s="543" t="s">
        <v>3282</v>
      </c>
      <c r="M44" s="545"/>
      <c r="N44" s="545"/>
      <c r="O44" s="542"/>
      <c r="P44" s="545"/>
      <c r="Q44" s="541" t="s">
        <v>3526</v>
      </c>
      <c r="R44" s="542"/>
      <c r="S44" s="550"/>
      <c r="T44" s="545"/>
      <c r="U44" s="542"/>
      <c r="V44" s="547"/>
      <c r="W44" s="547"/>
    </row>
    <row r="45" spans="1:23" s="611" customFormat="1" ht="82.5" hidden="1" customHeight="1" x14ac:dyDescent="0.2">
      <c r="A45" s="541" t="s">
        <v>406</v>
      </c>
      <c r="B45" s="545"/>
      <c r="C45" s="541" t="s">
        <v>497</v>
      </c>
      <c r="D45" s="543" t="s">
        <v>498</v>
      </c>
      <c r="E45" s="543" t="s">
        <v>1010</v>
      </c>
      <c r="F45" s="541" t="s">
        <v>18</v>
      </c>
      <c r="G45" s="541" t="s">
        <v>203</v>
      </c>
      <c r="H45" s="544" t="s">
        <v>3456</v>
      </c>
      <c r="I45" s="545"/>
      <c r="J45" s="543" t="s">
        <v>2162</v>
      </c>
      <c r="K45" s="543" t="s">
        <v>1709</v>
      </c>
      <c r="L45" s="543" t="s">
        <v>3283</v>
      </c>
      <c r="M45" s="545"/>
      <c r="N45" s="545"/>
      <c r="O45" s="542"/>
      <c r="P45" s="545"/>
      <c r="Q45" s="541" t="s">
        <v>3526</v>
      </c>
      <c r="R45" s="542"/>
      <c r="S45" s="550"/>
      <c r="T45" s="545"/>
      <c r="U45" s="542"/>
      <c r="V45" s="547"/>
      <c r="W45" s="547"/>
    </row>
    <row r="46" spans="1:23" s="611" customFormat="1" ht="82.5" hidden="1" customHeight="1" x14ac:dyDescent="0.2">
      <c r="A46" s="541" t="s">
        <v>410</v>
      </c>
      <c r="B46" s="545"/>
      <c r="C46" s="541" t="s">
        <v>501</v>
      </c>
      <c r="D46" s="543" t="s">
        <v>502</v>
      </c>
      <c r="E46" s="543" t="s">
        <v>1010</v>
      </c>
      <c r="F46" s="541" t="s">
        <v>18</v>
      </c>
      <c r="G46" s="541" t="s">
        <v>203</v>
      </c>
      <c r="H46" s="544" t="s">
        <v>3456</v>
      </c>
      <c r="I46" s="545"/>
      <c r="J46" s="543" t="s">
        <v>2162</v>
      </c>
      <c r="K46" s="543" t="s">
        <v>1709</v>
      </c>
      <c r="L46" s="543" t="s">
        <v>471</v>
      </c>
      <c r="M46" s="545"/>
      <c r="N46" s="545"/>
      <c r="O46" s="542"/>
      <c r="P46" s="545"/>
      <c r="Q46" s="541" t="s">
        <v>3526</v>
      </c>
      <c r="R46" s="542"/>
      <c r="S46" s="550"/>
      <c r="T46" s="545"/>
      <c r="U46" s="542"/>
      <c r="V46" s="547"/>
      <c r="W46" s="547"/>
    </row>
    <row r="47" spans="1:23" s="611" customFormat="1" ht="82.5" hidden="1" customHeight="1" x14ac:dyDescent="0.2">
      <c r="A47" s="541" t="s">
        <v>411</v>
      </c>
      <c r="B47" s="545"/>
      <c r="C47" s="541" t="s">
        <v>504</v>
      </c>
      <c r="D47" s="543" t="s">
        <v>505</v>
      </c>
      <c r="E47" s="543" t="s">
        <v>1010</v>
      </c>
      <c r="F47" s="541" t="s">
        <v>18</v>
      </c>
      <c r="G47" s="541" t="s">
        <v>203</v>
      </c>
      <c r="H47" s="544" t="s">
        <v>3456</v>
      </c>
      <c r="I47" s="545"/>
      <c r="J47" s="543" t="s">
        <v>2162</v>
      </c>
      <c r="K47" s="543" t="s">
        <v>3469</v>
      </c>
      <c r="L47" s="543" t="s">
        <v>3470</v>
      </c>
      <c r="M47" s="545"/>
      <c r="N47" s="545"/>
      <c r="O47" s="542"/>
      <c r="P47" s="545"/>
      <c r="Q47" s="541" t="s">
        <v>3526</v>
      </c>
      <c r="R47" s="542"/>
      <c r="S47" s="550"/>
      <c r="T47" s="545"/>
      <c r="U47" s="542"/>
      <c r="V47" s="547"/>
      <c r="W47" s="547"/>
    </row>
    <row r="48" spans="1:23" s="611" customFormat="1" ht="82.5" hidden="1" customHeight="1" x14ac:dyDescent="0.2">
      <c r="A48" s="541" t="s">
        <v>415</v>
      </c>
      <c r="B48" s="545"/>
      <c r="C48" s="541" t="s">
        <v>508</v>
      </c>
      <c r="D48" s="543" t="s">
        <v>509</v>
      </c>
      <c r="E48" s="543" t="s">
        <v>1011</v>
      </c>
      <c r="F48" s="541" t="s">
        <v>18</v>
      </c>
      <c r="G48" s="541" t="s">
        <v>203</v>
      </c>
      <c r="H48" s="544" t="s">
        <v>3456</v>
      </c>
      <c r="I48" s="545"/>
      <c r="J48" s="543" t="s">
        <v>510</v>
      </c>
      <c r="K48" s="543" t="s">
        <v>3471</v>
      </c>
      <c r="L48" s="543" t="s">
        <v>3472</v>
      </c>
      <c r="M48" s="542"/>
      <c r="N48" s="542"/>
      <c r="O48" s="542"/>
      <c r="P48" s="545"/>
      <c r="Q48" s="541" t="s">
        <v>2406</v>
      </c>
      <c r="R48" s="542"/>
      <c r="S48" s="550"/>
      <c r="T48" s="545"/>
      <c r="U48" s="542"/>
      <c r="V48" s="547"/>
      <c r="W48" s="547"/>
    </row>
    <row r="49" spans="1:23" s="611" customFormat="1" ht="82.5" hidden="1" customHeight="1" x14ac:dyDescent="0.2">
      <c r="A49" s="541" t="s">
        <v>416</v>
      </c>
      <c r="B49" s="545"/>
      <c r="C49" s="541" t="s">
        <v>513</v>
      </c>
      <c r="D49" s="543" t="s">
        <v>514</v>
      </c>
      <c r="E49" s="543" t="s">
        <v>3533</v>
      </c>
      <c r="F49" s="541" t="s">
        <v>17</v>
      </c>
      <c r="G49" s="541" t="s">
        <v>203</v>
      </c>
      <c r="H49" s="544" t="s">
        <v>3456</v>
      </c>
      <c r="I49" s="545"/>
      <c r="J49" s="543" t="s">
        <v>2163</v>
      </c>
      <c r="K49" s="543" t="s">
        <v>3284</v>
      </c>
      <c r="L49" s="543" t="s">
        <v>3285</v>
      </c>
      <c r="M49" s="545"/>
      <c r="N49" s="545"/>
      <c r="O49" s="542"/>
      <c r="P49" s="545"/>
      <c r="Q49" s="541" t="s">
        <v>3526</v>
      </c>
      <c r="R49" s="542"/>
      <c r="S49" s="550"/>
      <c r="T49" s="545"/>
      <c r="U49" s="542"/>
      <c r="V49" s="547"/>
      <c r="W49" s="547"/>
    </row>
    <row r="50" spans="1:23" s="611" customFormat="1" ht="82.5" hidden="1" customHeight="1" x14ac:dyDescent="0.2">
      <c r="A50" s="541" t="s">
        <v>419</v>
      </c>
      <c r="B50" s="545"/>
      <c r="C50" s="541" t="s">
        <v>516</v>
      </c>
      <c r="D50" s="543" t="s">
        <v>517</v>
      </c>
      <c r="E50" s="543" t="s">
        <v>1023</v>
      </c>
      <c r="F50" s="541" t="s">
        <v>17</v>
      </c>
      <c r="G50" s="541" t="s">
        <v>203</v>
      </c>
      <c r="H50" s="544" t="s">
        <v>3456</v>
      </c>
      <c r="I50" s="545"/>
      <c r="J50" s="543" t="s">
        <v>1691</v>
      </c>
      <c r="K50" s="543" t="s">
        <v>3286</v>
      </c>
      <c r="L50" s="543" t="s">
        <v>3287</v>
      </c>
      <c r="M50" s="545"/>
      <c r="N50" s="545"/>
      <c r="O50" s="542"/>
      <c r="P50" s="545"/>
      <c r="Q50" s="541" t="s">
        <v>1044</v>
      </c>
      <c r="R50" s="542"/>
      <c r="S50" s="550"/>
      <c r="T50" s="545"/>
      <c r="U50" s="542"/>
      <c r="V50" s="547"/>
      <c r="W50" s="547"/>
    </row>
    <row r="51" spans="1:23" s="611" customFormat="1" ht="82.5" hidden="1" customHeight="1" x14ac:dyDescent="0.2">
      <c r="A51" s="541" t="s">
        <v>422</v>
      </c>
      <c r="B51" s="545"/>
      <c r="C51" s="541" t="s">
        <v>519</v>
      </c>
      <c r="D51" s="543" t="s">
        <v>520</v>
      </c>
      <c r="E51" s="543" t="s">
        <v>3533</v>
      </c>
      <c r="F51" s="541" t="s">
        <v>17</v>
      </c>
      <c r="G51" s="541" t="s">
        <v>203</v>
      </c>
      <c r="H51" s="544" t="s">
        <v>3456</v>
      </c>
      <c r="I51" s="545"/>
      <c r="J51" s="543" t="s">
        <v>3296</v>
      </c>
      <c r="K51" s="543" t="s">
        <v>3295</v>
      </c>
      <c r="L51" s="543" t="s">
        <v>3298</v>
      </c>
      <c r="M51" s="545"/>
      <c r="N51" s="545"/>
      <c r="O51" s="542"/>
      <c r="P51" s="545"/>
      <c r="Q51" s="541" t="s">
        <v>3526</v>
      </c>
      <c r="R51" s="542"/>
      <c r="S51" s="550"/>
      <c r="T51" s="545"/>
      <c r="U51" s="542"/>
      <c r="V51" s="547"/>
      <c r="W51" s="547"/>
    </row>
    <row r="52" spans="1:23" s="611" customFormat="1" ht="82.5" hidden="1" customHeight="1" x14ac:dyDescent="0.2">
      <c r="A52" s="541" t="s">
        <v>426</v>
      </c>
      <c r="B52" s="545"/>
      <c r="C52" s="541" t="s">
        <v>522</v>
      </c>
      <c r="D52" s="543" t="s">
        <v>523</v>
      </c>
      <c r="E52" s="543" t="s">
        <v>3533</v>
      </c>
      <c r="F52" s="541" t="s">
        <v>17</v>
      </c>
      <c r="G52" s="541" t="s">
        <v>203</v>
      </c>
      <c r="H52" s="544" t="s">
        <v>3456</v>
      </c>
      <c r="I52" s="545"/>
      <c r="J52" s="543" t="s">
        <v>3297</v>
      </c>
      <c r="K52" s="543" t="s">
        <v>3300</v>
      </c>
      <c r="L52" s="543" t="s">
        <v>3299</v>
      </c>
      <c r="M52" s="545"/>
      <c r="N52" s="545"/>
      <c r="O52" s="542"/>
      <c r="P52" s="545"/>
      <c r="Q52" s="541" t="s">
        <v>3526</v>
      </c>
      <c r="R52" s="542"/>
      <c r="S52" s="550"/>
      <c r="T52" s="545"/>
      <c r="U52" s="542"/>
      <c r="V52" s="547"/>
      <c r="W52" s="547"/>
    </row>
    <row r="53" spans="1:23" s="611" customFormat="1" ht="82.5" hidden="1" customHeight="1" x14ac:dyDescent="0.2">
      <c r="A53" s="541" t="s">
        <v>430</v>
      </c>
      <c r="B53" s="545"/>
      <c r="C53" s="541" t="s">
        <v>525</v>
      </c>
      <c r="D53" s="543" t="s">
        <v>526</v>
      </c>
      <c r="E53" s="543" t="s">
        <v>3533</v>
      </c>
      <c r="F53" s="541" t="s">
        <v>18</v>
      </c>
      <c r="G53" s="541" t="s">
        <v>203</v>
      </c>
      <c r="H53" s="544" t="s">
        <v>3456</v>
      </c>
      <c r="I53" s="545"/>
      <c r="J53" s="543" t="s">
        <v>527</v>
      </c>
      <c r="K53" s="543" t="s">
        <v>528</v>
      </c>
      <c r="L53" s="543" t="s">
        <v>529</v>
      </c>
      <c r="M53" s="545"/>
      <c r="N53" s="545"/>
      <c r="O53" s="542"/>
      <c r="P53" s="545"/>
      <c r="Q53" s="541" t="s">
        <v>1044</v>
      </c>
      <c r="R53" s="542"/>
      <c r="S53" s="550"/>
      <c r="T53" s="545"/>
      <c r="U53" s="542"/>
      <c r="V53" s="547"/>
      <c r="W53" s="547"/>
    </row>
    <row r="54" spans="1:23" s="611" customFormat="1" ht="82.5" hidden="1" customHeight="1" x14ac:dyDescent="0.2">
      <c r="A54" s="541" t="s">
        <v>431</v>
      </c>
      <c r="B54" s="545"/>
      <c r="C54" s="541" t="s">
        <v>531</v>
      </c>
      <c r="D54" s="543" t="s">
        <v>532</v>
      </c>
      <c r="E54" s="543" t="s">
        <v>3533</v>
      </c>
      <c r="F54" s="541" t="s">
        <v>18</v>
      </c>
      <c r="G54" s="541" t="s">
        <v>203</v>
      </c>
      <c r="H54" s="544" t="s">
        <v>3456</v>
      </c>
      <c r="I54" s="545"/>
      <c r="J54" s="543" t="s">
        <v>533</v>
      </c>
      <c r="K54" s="543" t="s">
        <v>534</v>
      </c>
      <c r="L54" s="543" t="s">
        <v>529</v>
      </c>
      <c r="M54" s="545"/>
      <c r="N54" s="545"/>
      <c r="O54" s="542"/>
      <c r="P54" s="545"/>
      <c r="Q54" s="541" t="s">
        <v>1044</v>
      </c>
      <c r="R54" s="542"/>
      <c r="S54" s="550"/>
      <c r="T54" s="545"/>
      <c r="U54" s="542"/>
      <c r="V54" s="547"/>
      <c r="W54" s="547"/>
    </row>
    <row r="55" spans="1:23" s="611" customFormat="1" ht="82.5" hidden="1" customHeight="1" x14ac:dyDescent="0.2">
      <c r="A55" s="541" t="s">
        <v>434</v>
      </c>
      <c r="B55" s="545"/>
      <c r="C55" s="541" t="s">
        <v>536</v>
      </c>
      <c r="D55" s="543" t="s">
        <v>537</v>
      </c>
      <c r="E55" s="543" t="s">
        <v>3533</v>
      </c>
      <c r="F55" s="541" t="s">
        <v>18</v>
      </c>
      <c r="G55" s="541" t="s">
        <v>203</v>
      </c>
      <c r="H55" s="544" t="s">
        <v>3456</v>
      </c>
      <c r="I55" s="545"/>
      <c r="J55" s="543" t="s">
        <v>538</v>
      </c>
      <c r="K55" s="543" t="s">
        <v>539</v>
      </c>
      <c r="L55" s="543" t="s">
        <v>540</v>
      </c>
      <c r="M55" s="545"/>
      <c r="N55" s="545"/>
      <c r="O55" s="542"/>
      <c r="P55" s="545"/>
      <c r="Q55" s="541" t="s">
        <v>3526</v>
      </c>
      <c r="R55" s="542"/>
      <c r="S55" s="550"/>
      <c r="T55" s="545"/>
      <c r="U55" s="542"/>
      <c r="V55" s="547"/>
      <c r="W55" s="547"/>
    </row>
    <row r="56" spans="1:23" s="611" customFormat="1" ht="82.5" hidden="1" customHeight="1" x14ac:dyDescent="0.2">
      <c r="A56" s="541" t="s">
        <v>438</v>
      </c>
      <c r="B56" s="545"/>
      <c r="C56" s="541" t="s">
        <v>542</v>
      </c>
      <c r="D56" s="543" t="s">
        <v>543</v>
      </c>
      <c r="E56" s="543" t="s">
        <v>3533</v>
      </c>
      <c r="F56" s="541" t="s">
        <v>17</v>
      </c>
      <c r="G56" s="541" t="s">
        <v>203</v>
      </c>
      <c r="H56" s="544" t="s">
        <v>3456</v>
      </c>
      <c r="I56" s="545"/>
      <c r="J56" s="543" t="s">
        <v>3301</v>
      </c>
      <c r="K56" s="543" t="s">
        <v>2164</v>
      </c>
      <c r="L56" s="543" t="s">
        <v>3309</v>
      </c>
      <c r="M56" s="545"/>
      <c r="N56" s="545"/>
      <c r="O56" s="542"/>
      <c r="P56" s="545"/>
      <c r="Q56" s="541" t="s">
        <v>3526</v>
      </c>
      <c r="R56" s="542"/>
      <c r="S56" s="550"/>
      <c r="T56" s="545"/>
      <c r="U56" s="542"/>
      <c r="V56" s="547"/>
      <c r="W56" s="547"/>
    </row>
    <row r="57" spans="1:23" s="611" customFormat="1" ht="82.5" hidden="1" customHeight="1" x14ac:dyDescent="0.2">
      <c r="A57" s="541" t="s">
        <v>439</v>
      </c>
      <c r="B57" s="545"/>
      <c r="C57" s="541" t="s">
        <v>544</v>
      </c>
      <c r="D57" s="543" t="s">
        <v>545</v>
      </c>
      <c r="E57" s="543" t="s">
        <v>3533</v>
      </c>
      <c r="F57" s="541" t="s">
        <v>17</v>
      </c>
      <c r="G57" s="541" t="s">
        <v>203</v>
      </c>
      <c r="H57" s="544" t="s">
        <v>3456</v>
      </c>
      <c r="I57" s="545"/>
      <c r="J57" s="543" t="s">
        <v>2165</v>
      </c>
      <c r="K57" s="543" t="s">
        <v>3302</v>
      </c>
      <c r="L57" s="543" t="s">
        <v>3308</v>
      </c>
      <c r="M57" s="545"/>
      <c r="N57" s="545"/>
      <c r="O57" s="542"/>
      <c r="P57" s="545"/>
      <c r="Q57" s="541" t="s">
        <v>2406</v>
      </c>
      <c r="R57" s="542"/>
      <c r="S57" s="550"/>
      <c r="T57" s="545"/>
      <c r="U57" s="542"/>
      <c r="V57" s="547"/>
      <c r="W57" s="547"/>
    </row>
    <row r="58" spans="1:23" s="611" customFormat="1" ht="82.5" hidden="1" customHeight="1" x14ac:dyDescent="0.2">
      <c r="A58" s="541" t="s">
        <v>443</v>
      </c>
      <c r="B58" s="545"/>
      <c r="C58" s="541" t="s">
        <v>546</v>
      </c>
      <c r="D58" s="543" t="s">
        <v>547</v>
      </c>
      <c r="E58" s="543" t="s">
        <v>3533</v>
      </c>
      <c r="F58" s="541" t="s">
        <v>17</v>
      </c>
      <c r="G58" s="541" t="s">
        <v>203</v>
      </c>
      <c r="H58" s="544" t="s">
        <v>3456</v>
      </c>
      <c r="I58" s="545"/>
      <c r="J58" s="543" t="s">
        <v>3304</v>
      </c>
      <c r="K58" s="543" t="s">
        <v>3303</v>
      </c>
      <c r="L58" s="543" t="s">
        <v>3306</v>
      </c>
      <c r="M58" s="545"/>
      <c r="N58" s="545"/>
      <c r="O58" s="542"/>
      <c r="P58" s="545"/>
      <c r="Q58" s="541" t="s">
        <v>3526</v>
      </c>
      <c r="R58" s="542"/>
      <c r="S58" s="550"/>
      <c r="T58" s="545"/>
      <c r="U58" s="542"/>
      <c r="V58" s="547"/>
      <c r="W58" s="547"/>
    </row>
    <row r="59" spans="1:23" s="611" customFormat="1" ht="82.5" hidden="1" customHeight="1" x14ac:dyDescent="0.2">
      <c r="A59" s="541" t="s">
        <v>447</v>
      </c>
      <c r="B59" s="545"/>
      <c r="C59" s="541" t="s">
        <v>548</v>
      </c>
      <c r="D59" s="543" t="s">
        <v>549</v>
      </c>
      <c r="E59" s="543" t="s">
        <v>3533</v>
      </c>
      <c r="F59" s="541" t="s">
        <v>17</v>
      </c>
      <c r="G59" s="541" t="s">
        <v>203</v>
      </c>
      <c r="H59" s="544" t="s">
        <v>3456</v>
      </c>
      <c r="I59" s="545"/>
      <c r="J59" s="543" t="s">
        <v>3305</v>
      </c>
      <c r="K59" s="543" t="s">
        <v>3303</v>
      </c>
      <c r="L59" s="543" t="s">
        <v>3307</v>
      </c>
      <c r="M59" s="545"/>
      <c r="N59" s="545"/>
      <c r="O59" s="542"/>
      <c r="P59" s="545"/>
      <c r="Q59" s="541" t="s">
        <v>3526</v>
      </c>
      <c r="R59" s="542"/>
      <c r="S59" s="550"/>
      <c r="T59" s="545"/>
      <c r="U59" s="542"/>
      <c r="V59" s="547"/>
      <c r="W59" s="547"/>
    </row>
    <row r="60" spans="1:23" s="611" customFormat="1" ht="82.5" hidden="1" customHeight="1" x14ac:dyDescent="0.2">
      <c r="A60" s="541" t="s">
        <v>452</v>
      </c>
      <c r="B60" s="545"/>
      <c r="C60" s="543" t="s">
        <v>550</v>
      </c>
      <c r="D60" s="543" t="s">
        <v>551</v>
      </c>
      <c r="E60" s="543" t="s">
        <v>3533</v>
      </c>
      <c r="F60" s="541" t="s">
        <v>18</v>
      </c>
      <c r="G60" s="541" t="s">
        <v>203</v>
      </c>
      <c r="H60" s="544" t="s">
        <v>3456</v>
      </c>
      <c r="I60" s="545"/>
      <c r="J60" s="543" t="s">
        <v>3305</v>
      </c>
      <c r="K60" s="543" t="s">
        <v>3303</v>
      </c>
      <c r="L60" s="543" t="s">
        <v>3307</v>
      </c>
      <c r="M60" s="545"/>
      <c r="N60" s="545"/>
      <c r="O60" s="542"/>
      <c r="P60" s="545"/>
      <c r="Q60" s="541" t="s">
        <v>3526</v>
      </c>
      <c r="R60" s="542"/>
      <c r="S60" s="550"/>
      <c r="T60" s="545"/>
      <c r="U60" s="542"/>
      <c r="V60" s="547"/>
      <c r="W60" s="547"/>
    </row>
    <row r="61" spans="1:23" s="611" customFormat="1" ht="82.5" hidden="1" customHeight="1" x14ac:dyDescent="0.2">
      <c r="A61" s="541" t="s">
        <v>453</v>
      </c>
      <c r="B61" s="545"/>
      <c r="C61" s="541" t="s">
        <v>2166</v>
      </c>
      <c r="D61" s="543" t="s">
        <v>554</v>
      </c>
      <c r="E61" s="543" t="s">
        <v>3533</v>
      </c>
      <c r="F61" s="541" t="s">
        <v>18</v>
      </c>
      <c r="G61" s="541" t="s">
        <v>203</v>
      </c>
      <c r="H61" s="544" t="s">
        <v>3456</v>
      </c>
      <c r="I61" s="545"/>
      <c r="J61" s="543" t="s">
        <v>555</v>
      </c>
      <c r="K61" s="543" t="s">
        <v>3312</v>
      </c>
      <c r="L61" s="543" t="s">
        <v>556</v>
      </c>
      <c r="M61" s="542"/>
      <c r="N61" s="542"/>
      <c r="O61" s="542"/>
      <c r="P61" s="545"/>
      <c r="Q61" s="541" t="s">
        <v>3526</v>
      </c>
      <c r="R61" s="542"/>
      <c r="S61" s="550"/>
      <c r="T61" s="545"/>
      <c r="U61" s="542"/>
      <c r="V61" s="547"/>
      <c r="W61" s="547"/>
    </row>
    <row r="62" spans="1:23" s="611" customFormat="1" ht="82.5" customHeight="1" x14ac:dyDescent="0.2">
      <c r="A62" s="179" t="s">
        <v>456</v>
      </c>
      <c r="B62" s="97"/>
      <c r="C62" s="179" t="s">
        <v>558</v>
      </c>
      <c r="D62" s="180" t="s">
        <v>559</v>
      </c>
      <c r="E62" s="180" t="s">
        <v>3532</v>
      </c>
      <c r="F62" s="179" t="s">
        <v>18</v>
      </c>
      <c r="G62" s="179" t="s">
        <v>203</v>
      </c>
      <c r="H62" s="282" t="s">
        <v>1772</v>
      </c>
      <c r="I62" s="97"/>
      <c r="J62" s="180" t="s">
        <v>499</v>
      </c>
      <c r="K62" s="180" t="s">
        <v>2167</v>
      </c>
      <c r="L62" s="180" t="s">
        <v>2168</v>
      </c>
      <c r="M62" s="97"/>
      <c r="N62" s="97"/>
      <c r="O62" s="98"/>
      <c r="P62" s="97"/>
      <c r="Q62" s="179" t="s">
        <v>3526</v>
      </c>
      <c r="R62" s="98"/>
      <c r="S62" s="281"/>
      <c r="T62" s="97"/>
      <c r="U62" s="98"/>
      <c r="V62" s="313"/>
      <c r="W62" s="313"/>
    </row>
    <row r="63" spans="1:23" s="611" customFormat="1" ht="82.5" hidden="1" customHeight="1" x14ac:dyDescent="0.2">
      <c r="A63" s="541" t="s">
        <v>459</v>
      </c>
      <c r="B63" s="545"/>
      <c r="C63" s="541" t="s">
        <v>562</v>
      </c>
      <c r="D63" s="543" t="s">
        <v>563</v>
      </c>
      <c r="E63" s="543" t="s">
        <v>3533</v>
      </c>
      <c r="F63" s="541" t="s">
        <v>18</v>
      </c>
      <c r="G63" s="541" t="s">
        <v>203</v>
      </c>
      <c r="H63" s="544" t="s">
        <v>3456</v>
      </c>
      <c r="I63" s="545"/>
      <c r="J63" s="543" t="s">
        <v>2169</v>
      </c>
      <c r="K63" s="543" t="s">
        <v>3313</v>
      </c>
      <c r="L63" s="543" t="s">
        <v>3314</v>
      </c>
      <c r="M63" s="545"/>
      <c r="N63" s="545"/>
      <c r="O63" s="542"/>
      <c r="P63" s="545"/>
      <c r="Q63" s="541" t="s">
        <v>3526</v>
      </c>
      <c r="R63" s="542"/>
      <c r="S63" s="550"/>
      <c r="T63" s="545"/>
      <c r="U63" s="542"/>
      <c r="V63" s="547"/>
      <c r="W63" s="547"/>
    </row>
    <row r="64" spans="1:23" s="611" customFormat="1" ht="82.5" hidden="1" customHeight="1" x14ac:dyDescent="0.2">
      <c r="A64" s="541" t="s">
        <v>463</v>
      </c>
      <c r="B64" s="545"/>
      <c r="C64" s="541" t="s">
        <v>565</v>
      </c>
      <c r="D64" s="543" t="s">
        <v>566</v>
      </c>
      <c r="E64" s="543" t="s">
        <v>3533</v>
      </c>
      <c r="F64" s="541" t="s">
        <v>18</v>
      </c>
      <c r="G64" s="541" t="s">
        <v>203</v>
      </c>
      <c r="H64" s="544" t="s">
        <v>3456</v>
      </c>
      <c r="I64" s="545"/>
      <c r="J64" s="543" t="s">
        <v>2170</v>
      </c>
      <c r="K64" s="543" t="s">
        <v>3310</v>
      </c>
      <c r="L64" s="543" t="s">
        <v>3311</v>
      </c>
      <c r="M64" s="545"/>
      <c r="N64" s="545"/>
      <c r="O64" s="542"/>
      <c r="P64" s="545"/>
      <c r="Q64" s="541" t="s">
        <v>2406</v>
      </c>
      <c r="R64" s="542"/>
      <c r="S64" s="550"/>
      <c r="T64" s="545"/>
      <c r="U64" s="542"/>
      <c r="V64" s="547"/>
      <c r="W64" s="547"/>
    </row>
    <row r="65" spans="1:23" s="611" customFormat="1" ht="82.5" hidden="1" customHeight="1" x14ac:dyDescent="0.2">
      <c r="A65" s="541" t="s">
        <v>466</v>
      </c>
      <c r="B65" s="545"/>
      <c r="C65" s="541" t="s">
        <v>568</v>
      </c>
      <c r="D65" s="543" t="s">
        <v>569</v>
      </c>
      <c r="E65" s="543" t="s">
        <v>3533</v>
      </c>
      <c r="F65" s="541" t="s">
        <v>18</v>
      </c>
      <c r="G65" s="541" t="s">
        <v>203</v>
      </c>
      <c r="H65" s="544" t="s">
        <v>3456</v>
      </c>
      <c r="I65" s="545"/>
      <c r="J65" s="543" t="s">
        <v>570</v>
      </c>
      <c r="K65" s="543" t="s">
        <v>3418</v>
      </c>
      <c r="L65" s="543" t="s">
        <v>3419</v>
      </c>
      <c r="M65" s="545"/>
      <c r="N65" s="545"/>
      <c r="O65" s="542"/>
      <c r="P65" s="545"/>
      <c r="Q65" s="541" t="s">
        <v>1044</v>
      </c>
      <c r="R65" s="542"/>
      <c r="S65" s="550"/>
      <c r="T65" s="545"/>
      <c r="U65" s="542"/>
      <c r="V65" s="547"/>
      <c r="W65" s="547"/>
    </row>
    <row r="66" spans="1:23" s="611" customFormat="1" ht="82.5" hidden="1" customHeight="1" x14ac:dyDescent="0.2">
      <c r="A66" s="541" t="s">
        <v>469</v>
      </c>
      <c r="B66" s="545"/>
      <c r="C66" s="541" t="s">
        <v>574</v>
      </c>
      <c r="D66" s="543" t="s">
        <v>575</v>
      </c>
      <c r="E66" s="543" t="s">
        <v>3533</v>
      </c>
      <c r="F66" s="541" t="s">
        <v>18</v>
      </c>
      <c r="G66" s="541" t="s">
        <v>203</v>
      </c>
      <c r="H66" s="544" t="s">
        <v>3456</v>
      </c>
      <c r="I66" s="545"/>
      <c r="J66" s="543" t="s">
        <v>487</v>
      </c>
      <c r="K66" s="543" t="s">
        <v>3315</v>
      </c>
      <c r="L66" s="543" t="s">
        <v>3317</v>
      </c>
      <c r="M66" s="545"/>
      <c r="N66" s="545"/>
      <c r="O66" s="542"/>
      <c r="P66" s="545"/>
      <c r="Q66" s="541" t="s">
        <v>3526</v>
      </c>
      <c r="R66" s="542"/>
      <c r="S66" s="550"/>
      <c r="T66" s="545"/>
      <c r="U66" s="542"/>
      <c r="V66" s="547"/>
      <c r="W66" s="547"/>
    </row>
    <row r="67" spans="1:23" s="611" customFormat="1" ht="82.5" hidden="1" customHeight="1" x14ac:dyDescent="0.2">
      <c r="A67" s="541" t="s">
        <v>470</v>
      </c>
      <c r="B67" s="545"/>
      <c r="C67" s="541" t="s">
        <v>577</v>
      </c>
      <c r="D67" s="543" t="s">
        <v>578</v>
      </c>
      <c r="E67" s="543" t="s">
        <v>3533</v>
      </c>
      <c r="F67" s="541" t="s">
        <v>18</v>
      </c>
      <c r="G67" s="541" t="s">
        <v>203</v>
      </c>
      <c r="H67" s="544" t="s">
        <v>3456</v>
      </c>
      <c r="I67" s="545"/>
      <c r="J67" s="543" t="s">
        <v>487</v>
      </c>
      <c r="K67" s="543" t="s">
        <v>3316</v>
      </c>
      <c r="L67" s="543" t="s">
        <v>3318</v>
      </c>
      <c r="M67" s="545"/>
      <c r="N67" s="545"/>
      <c r="O67" s="542"/>
      <c r="P67" s="545"/>
      <c r="Q67" s="541" t="s">
        <v>3526</v>
      </c>
      <c r="R67" s="542"/>
      <c r="S67" s="550"/>
      <c r="T67" s="545"/>
      <c r="U67" s="542"/>
      <c r="V67" s="547"/>
      <c r="W67" s="547"/>
    </row>
    <row r="68" spans="1:23" s="611" customFormat="1" ht="82.5" hidden="1" customHeight="1" x14ac:dyDescent="0.2">
      <c r="A68" s="541" t="s">
        <v>472</v>
      </c>
      <c r="B68" s="545"/>
      <c r="C68" s="543" t="s">
        <v>580</v>
      </c>
      <c r="D68" s="543" t="s">
        <v>580</v>
      </c>
      <c r="E68" s="543" t="s">
        <v>3533</v>
      </c>
      <c r="F68" s="541" t="s">
        <v>18</v>
      </c>
      <c r="G68" s="541" t="s">
        <v>203</v>
      </c>
      <c r="H68" s="544" t="s">
        <v>3456</v>
      </c>
      <c r="I68" s="545"/>
      <c r="J68" s="543" t="s">
        <v>581</v>
      </c>
      <c r="K68" s="543" t="s">
        <v>2171</v>
      </c>
      <c r="L68" s="543" t="s">
        <v>2171</v>
      </c>
      <c r="M68" s="545"/>
      <c r="N68" s="545"/>
      <c r="O68" s="542"/>
      <c r="P68" s="545"/>
      <c r="Q68" s="541" t="s">
        <v>2406</v>
      </c>
      <c r="R68" s="542"/>
      <c r="S68" s="550"/>
      <c r="T68" s="545"/>
      <c r="U68" s="542"/>
      <c r="V68" s="547"/>
      <c r="W68" s="547"/>
    </row>
    <row r="69" spans="1:23" s="611" customFormat="1" ht="82.5" hidden="1" customHeight="1" x14ac:dyDescent="0.2">
      <c r="A69" s="541" t="s">
        <v>473</v>
      </c>
      <c r="B69" s="545"/>
      <c r="C69" s="541" t="s">
        <v>583</v>
      </c>
      <c r="D69" s="543" t="s">
        <v>584</v>
      </c>
      <c r="E69" s="543" t="s">
        <v>3533</v>
      </c>
      <c r="F69" s="541" t="s">
        <v>18</v>
      </c>
      <c r="G69" s="541" t="s">
        <v>203</v>
      </c>
      <c r="H69" s="544" t="s">
        <v>3456</v>
      </c>
      <c r="I69" s="545"/>
      <c r="J69" s="543" t="s">
        <v>585</v>
      </c>
      <c r="K69" s="543" t="s">
        <v>586</v>
      </c>
      <c r="L69" s="543" t="s">
        <v>3319</v>
      </c>
      <c r="M69" s="545"/>
      <c r="N69" s="545"/>
      <c r="O69" s="542"/>
      <c r="P69" s="545"/>
      <c r="Q69" s="541" t="s">
        <v>3528</v>
      </c>
      <c r="R69" s="542"/>
      <c r="S69" s="550"/>
      <c r="T69" s="545"/>
      <c r="U69" s="542"/>
      <c r="V69" s="547"/>
      <c r="W69" s="547"/>
    </row>
    <row r="70" spans="1:23" s="611" customFormat="1" ht="82.5" hidden="1" customHeight="1" x14ac:dyDescent="0.2">
      <c r="A70" s="541" t="s">
        <v>474</v>
      </c>
      <c r="B70" s="545"/>
      <c r="C70" s="541" t="s">
        <v>598</v>
      </c>
      <c r="D70" s="543" t="s">
        <v>599</v>
      </c>
      <c r="E70" s="543" t="s">
        <v>3533</v>
      </c>
      <c r="F70" s="541" t="s">
        <v>18</v>
      </c>
      <c r="G70" s="541" t="s">
        <v>203</v>
      </c>
      <c r="H70" s="544" t="s">
        <v>3456</v>
      </c>
      <c r="I70" s="545"/>
      <c r="J70" s="543" t="s">
        <v>538</v>
      </c>
      <c r="K70" s="543" t="s">
        <v>3320</v>
      </c>
      <c r="L70" s="543" t="s">
        <v>3321</v>
      </c>
      <c r="M70" s="545"/>
      <c r="N70" s="545"/>
      <c r="O70" s="542"/>
      <c r="P70" s="545"/>
      <c r="Q70" s="541" t="s">
        <v>3526</v>
      </c>
      <c r="R70" s="542"/>
      <c r="S70" s="551"/>
      <c r="T70" s="545"/>
      <c r="U70" s="542"/>
      <c r="V70" s="547"/>
      <c r="W70" s="547"/>
    </row>
    <row r="71" spans="1:23" s="611" customFormat="1" ht="82.5" hidden="1" customHeight="1" x14ac:dyDescent="0.2">
      <c r="A71" s="541" t="s">
        <v>477</v>
      </c>
      <c r="B71" s="545"/>
      <c r="C71" s="541" t="s">
        <v>601</v>
      </c>
      <c r="D71" s="543" t="s">
        <v>602</v>
      </c>
      <c r="E71" s="543" t="s">
        <v>3533</v>
      </c>
      <c r="F71" s="541" t="s">
        <v>18</v>
      </c>
      <c r="G71" s="541" t="s">
        <v>203</v>
      </c>
      <c r="H71" s="544" t="s">
        <v>3456</v>
      </c>
      <c r="I71" s="545"/>
      <c r="J71" s="543" t="s">
        <v>3422</v>
      </c>
      <c r="K71" s="543" t="s">
        <v>3425</v>
      </c>
      <c r="L71" s="543" t="s">
        <v>3423</v>
      </c>
      <c r="M71" s="545"/>
      <c r="N71" s="545"/>
      <c r="O71" s="542"/>
      <c r="P71" s="545"/>
      <c r="Q71" s="541" t="s">
        <v>3526</v>
      </c>
      <c r="R71" s="542"/>
      <c r="S71" s="551"/>
      <c r="T71" s="545"/>
      <c r="U71" s="542"/>
      <c r="V71" s="547"/>
      <c r="W71" s="547"/>
    </row>
    <row r="72" spans="1:23" s="611" customFormat="1" ht="82.5" hidden="1" customHeight="1" x14ac:dyDescent="0.2">
      <c r="A72" s="541" t="s">
        <v>480</v>
      </c>
      <c r="B72" s="545"/>
      <c r="C72" s="541" t="s">
        <v>601</v>
      </c>
      <c r="D72" s="543" t="s">
        <v>602</v>
      </c>
      <c r="E72" s="543" t="s">
        <v>3533</v>
      </c>
      <c r="F72" s="541" t="s">
        <v>18</v>
      </c>
      <c r="G72" s="541" t="s">
        <v>203</v>
      </c>
      <c r="H72" s="544" t="s">
        <v>3456</v>
      </c>
      <c r="I72" s="545"/>
      <c r="J72" s="543" t="s">
        <v>3422</v>
      </c>
      <c r="K72" s="543" t="s">
        <v>3426</v>
      </c>
      <c r="L72" s="543" t="s">
        <v>3424</v>
      </c>
      <c r="M72" s="545"/>
      <c r="N72" s="545"/>
      <c r="O72" s="542"/>
      <c r="P72" s="545"/>
      <c r="Q72" s="541" t="s">
        <v>3526</v>
      </c>
      <c r="R72" s="542"/>
      <c r="S72" s="551"/>
      <c r="T72" s="545"/>
      <c r="U72" s="542"/>
      <c r="V72" s="547"/>
      <c r="W72" s="547"/>
    </row>
    <row r="73" spans="1:23" s="611" customFormat="1" ht="82.5" hidden="1" customHeight="1" x14ac:dyDescent="0.2">
      <c r="A73" s="541" t="s">
        <v>481</v>
      </c>
      <c r="B73" s="545"/>
      <c r="C73" s="541" t="s">
        <v>604</v>
      </c>
      <c r="D73" s="543" t="s">
        <v>605</v>
      </c>
      <c r="E73" s="543" t="s">
        <v>1019</v>
      </c>
      <c r="F73" s="541" t="s">
        <v>18</v>
      </c>
      <c r="G73" s="541" t="s">
        <v>203</v>
      </c>
      <c r="H73" s="544" t="s">
        <v>3456</v>
      </c>
      <c r="I73" s="545"/>
      <c r="J73" s="543" t="s">
        <v>2172</v>
      </c>
      <c r="K73" s="543" t="s">
        <v>3427</v>
      </c>
      <c r="L73" s="543" t="s">
        <v>3434</v>
      </c>
      <c r="M73" s="545"/>
      <c r="N73" s="545"/>
      <c r="O73" s="542"/>
      <c r="P73" s="545"/>
      <c r="Q73" s="541" t="s">
        <v>3526</v>
      </c>
      <c r="R73" s="542"/>
      <c r="S73" s="550"/>
      <c r="T73" s="545"/>
      <c r="U73" s="542"/>
      <c r="V73" s="547"/>
      <c r="W73" s="547"/>
    </row>
    <row r="74" spans="1:23" s="611" customFormat="1" ht="82.5" hidden="1" customHeight="1" x14ac:dyDescent="0.2">
      <c r="A74" s="541" t="s">
        <v>482</v>
      </c>
      <c r="B74" s="609" t="s">
        <v>3420</v>
      </c>
      <c r="C74" s="541" t="s">
        <v>607</v>
      </c>
      <c r="D74" s="543" t="s">
        <v>608</v>
      </c>
      <c r="E74" s="543" t="s">
        <v>1024</v>
      </c>
      <c r="F74" s="541" t="s">
        <v>18</v>
      </c>
      <c r="G74" s="541" t="s">
        <v>203</v>
      </c>
      <c r="H74" s="544" t="s">
        <v>3456</v>
      </c>
      <c r="I74" s="545"/>
      <c r="J74" s="543" t="s">
        <v>538</v>
      </c>
      <c r="K74" s="543" t="s">
        <v>3428</v>
      </c>
      <c r="L74" s="543" t="s">
        <v>3429</v>
      </c>
      <c r="M74" s="545"/>
      <c r="N74" s="545"/>
      <c r="O74" s="542"/>
      <c r="P74" s="545"/>
      <c r="Q74" s="541" t="s">
        <v>3526</v>
      </c>
      <c r="R74" s="542"/>
      <c r="S74" s="550"/>
      <c r="T74" s="545"/>
      <c r="U74" s="542"/>
      <c r="V74" s="547"/>
      <c r="W74" s="547"/>
    </row>
    <row r="75" spans="1:23" s="611" customFormat="1" ht="82.5" hidden="1" customHeight="1" x14ac:dyDescent="0.2">
      <c r="A75" s="541" t="s">
        <v>483</v>
      </c>
      <c r="B75" s="545"/>
      <c r="C75" s="541" t="s">
        <v>3421</v>
      </c>
      <c r="D75" s="543" t="s">
        <v>610</v>
      </c>
      <c r="E75" s="543" t="s">
        <v>3533</v>
      </c>
      <c r="F75" s="541" t="s">
        <v>18</v>
      </c>
      <c r="G75" s="541" t="s">
        <v>203</v>
      </c>
      <c r="H75" s="544" t="s">
        <v>3456</v>
      </c>
      <c r="I75" s="545"/>
      <c r="J75" s="543" t="s">
        <v>2173</v>
      </c>
      <c r="K75" s="543" t="s">
        <v>3431</v>
      </c>
      <c r="L75" s="543" t="s">
        <v>3430</v>
      </c>
      <c r="M75" s="545"/>
      <c r="N75" s="545"/>
      <c r="O75" s="542"/>
      <c r="P75" s="545"/>
      <c r="Q75" s="541" t="s">
        <v>3526</v>
      </c>
      <c r="R75" s="542"/>
      <c r="S75" s="551"/>
      <c r="T75" s="545"/>
      <c r="U75" s="542"/>
      <c r="V75" s="547"/>
      <c r="W75" s="547"/>
    </row>
    <row r="76" spans="1:23" s="611" customFormat="1" ht="82.5" hidden="1" customHeight="1" x14ac:dyDescent="0.2">
      <c r="A76" s="541" t="s">
        <v>972</v>
      </c>
      <c r="B76" s="545"/>
      <c r="C76" s="541" t="s">
        <v>613</v>
      </c>
      <c r="D76" s="543" t="s">
        <v>614</v>
      </c>
      <c r="E76" s="543" t="s">
        <v>1010</v>
      </c>
      <c r="F76" s="541" t="s">
        <v>18</v>
      </c>
      <c r="G76" s="541" t="s">
        <v>203</v>
      </c>
      <c r="H76" s="544" t="s">
        <v>3456</v>
      </c>
      <c r="I76" s="545"/>
      <c r="J76" s="543" t="s">
        <v>2174</v>
      </c>
      <c r="K76" s="543" t="s">
        <v>3433</v>
      </c>
      <c r="L76" s="543" t="s">
        <v>3432</v>
      </c>
      <c r="M76" s="545"/>
      <c r="N76" s="545"/>
      <c r="O76" s="542"/>
      <c r="P76" s="545"/>
      <c r="Q76" s="541" t="s">
        <v>2406</v>
      </c>
      <c r="R76" s="542"/>
      <c r="S76" s="550"/>
      <c r="T76" s="545"/>
      <c r="U76" s="542"/>
      <c r="V76" s="547"/>
      <c r="W76" s="547"/>
    </row>
    <row r="77" spans="1:23" s="611" customFormat="1" ht="82.5" hidden="1" customHeight="1" x14ac:dyDescent="0.2">
      <c r="A77" s="541" t="s">
        <v>484</v>
      </c>
      <c r="B77" s="545"/>
      <c r="C77" s="541" t="s">
        <v>616</v>
      </c>
      <c r="D77" s="543" t="s">
        <v>617</v>
      </c>
      <c r="E77" s="543" t="s">
        <v>1028</v>
      </c>
      <c r="F77" s="541" t="s">
        <v>18</v>
      </c>
      <c r="G77" s="541" t="s">
        <v>203</v>
      </c>
      <c r="H77" s="544" t="s">
        <v>3456</v>
      </c>
      <c r="I77" s="545"/>
      <c r="J77" s="543" t="s">
        <v>2175</v>
      </c>
      <c r="K77" s="543" t="s">
        <v>3435</v>
      </c>
      <c r="L77" s="543" t="s">
        <v>3436</v>
      </c>
      <c r="M77" s="545"/>
      <c r="N77" s="545"/>
      <c r="O77" s="542"/>
      <c r="P77" s="545"/>
      <c r="Q77" s="541" t="s">
        <v>3528</v>
      </c>
      <c r="R77" s="542"/>
      <c r="S77" s="550"/>
      <c r="T77" s="545"/>
      <c r="U77" s="542"/>
      <c r="V77" s="547"/>
      <c r="W77" s="547"/>
    </row>
    <row r="78" spans="1:23" s="611" customFormat="1" ht="82.5" hidden="1" customHeight="1" x14ac:dyDescent="0.2">
      <c r="A78" s="541" t="s">
        <v>488</v>
      </c>
      <c r="B78" s="609" t="s">
        <v>3118</v>
      </c>
      <c r="C78" s="541" t="s">
        <v>619</v>
      </c>
      <c r="D78" s="543" t="s">
        <v>620</v>
      </c>
      <c r="E78" s="543" t="s">
        <v>1024</v>
      </c>
      <c r="F78" s="541" t="s">
        <v>18</v>
      </c>
      <c r="G78" s="541" t="s">
        <v>203</v>
      </c>
      <c r="H78" s="544" t="s">
        <v>3456</v>
      </c>
      <c r="I78" s="545"/>
      <c r="J78" s="543" t="s">
        <v>2173</v>
      </c>
      <c r="K78" s="543" t="s">
        <v>3437</v>
      </c>
      <c r="L78" s="543" t="s">
        <v>3438</v>
      </c>
      <c r="M78" s="545"/>
      <c r="N78" s="545"/>
      <c r="O78" s="542"/>
      <c r="P78" s="545"/>
      <c r="Q78" s="541" t="s">
        <v>3526</v>
      </c>
      <c r="R78" s="542"/>
      <c r="S78" s="551"/>
      <c r="T78" s="545"/>
      <c r="U78" s="542"/>
      <c r="V78" s="547"/>
      <c r="W78" s="547"/>
    </row>
    <row r="79" spans="1:23" s="611" customFormat="1" ht="82.5" hidden="1" customHeight="1" x14ac:dyDescent="0.2">
      <c r="A79" s="541" t="s">
        <v>491</v>
      </c>
      <c r="B79" s="545"/>
      <c r="C79" s="541" t="s">
        <v>2176</v>
      </c>
      <c r="D79" s="543" t="s">
        <v>622</v>
      </c>
      <c r="E79" s="543" t="s">
        <v>1028</v>
      </c>
      <c r="F79" s="541" t="s">
        <v>18</v>
      </c>
      <c r="G79" s="541" t="s">
        <v>203</v>
      </c>
      <c r="H79" s="544" t="s">
        <v>3456</v>
      </c>
      <c r="I79" s="545"/>
      <c r="J79" s="543" t="s">
        <v>623</v>
      </c>
      <c r="K79" s="543" t="s">
        <v>3439</v>
      </c>
      <c r="L79" s="543" t="s">
        <v>3440</v>
      </c>
      <c r="M79" s="545"/>
      <c r="N79" s="545"/>
      <c r="O79" s="542"/>
      <c r="P79" s="545"/>
      <c r="Q79" s="541" t="s">
        <v>3528</v>
      </c>
      <c r="R79" s="542"/>
      <c r="S79" s="551"/>
      <c r="T79" s="545"/>
      <c r="U79" s="542"/>
      <c r="V79" s="547"/>
      <c r="W79" s="547"/>
    </row>
    <row r="80" spans="1:23" s="611" customFormat="1" ht="82.5" hidden="1" customHeight="1" x14ac:dyDescent="0.2">
      <c r="A80" s="541" t="s">
        <v>494</v>
      </c>
      <c r="B80" s="545"/>
      <c r="C80" s="541" t="s">
        <v>2177</v>
      </c>
      <c r="D80" s="543" t="s">
        <v>626</v>
      </c>
      <c r="E80" s="543" t="s">
        <v>3533</v>
      </c>
      <c r="F80" s="541" t="s">
        <v>18</v>
      </c>
      <c r="G80" s="541" t="s">
        <v>203</v>
      </c>
      <c r="H80" s="544" t="s">
        <v>3456</v>
      </c>
      <c r="I80" s="545"/>
      <c r="J80" s="543" t="s">
        <v>538</v>
      </c>
      <c r="K80" s="543" t="s">
        <v>3441</v>
      </c>
      <c r="L80" s="543" t="s">
        <v>3322</v>
      </c>
      <c r="M80" s="545"/>
      <c r="N80" s="545"/>
      <c r="O80" s="542"/>
      <c r="P80" s="545"/>
      <c r="Q80" s="541" t="s">
        <v>3526</v>
      </c>
      <c r="R80" s="542"/>
      <c r="S80" s="551"/>
      <c r="T80" s="545"/>
      <c r="U80" s="542"/>
      <c r="V80" s="547"/>
      <c r="W80" s="547"/>
    </row>
    <row r="81" spans="1:23" s="611" customFormat="1" ht="82.5" hidden="1" customHeight="1" x14ac:dyDescent="0.2">
      <c r="A81" s="541" t="s">
        <v>495</v>
      </c>
      <c r="B81" s="545"/>
      <c r="C81" s="541" t="s">
        <v>628</v>
      </c>
      <c r="D81" s="543" t="s">
        <v>629</v>
      </c>
      <c r="E81" s="543" t="s">
        <v>1023</v>
      </c>
      <c r="F81" s="541" t="s">
        <v>18</v>
      </c>
      <c r="G81" s="541" t="s">
        <v>203</v>
      </c>
      <c r="H81" s="544" t="s">
        <v>3456</v>
      </c>
      <c r="I81" s="545"/>
      <c r="J81" s="543" t="s">
        <v>2178</v>
      </c>
      <c r="K81" s="543" t="s">
        <v>3442</v>
      </c>
      <c r="L81" s="543" t="s">
        <v>3323</v>
      </c>
      <c r="M81" s="545"/>
      <c r="N81" s="545"/>
      <c r="O81" s="542"/>
      <c r="P81" s="545"/>
      <c r="Q81" s="541" t="s">
        <v>2406</v>
      </c>
      <c r="R81" s="542"/>
      <c r="S81" s="550"/>
      <c r="T81" s="545"/>
      <c r="U81" s="542"/>
      <c r="V81" s="547"/>
      <c r="W81" s="547"/>
    </row>
    <row r="82" spans="1:23" s="611" customFormat="1" ht="82.5" customHeight="1" x14ac:dyDescent="0.2">
      <c r="A82" s="179" t="s">
        <v>496</v>
      </c>
      <c r="B82" s="97"/>
      <c r="C82" s="179" t="s">
        <v>632</v>
      </c>
      <c r="D82" s="180" t="s">
        <v>633</v>
      </c>
      <c r="E82" s="180" t="s">
        <v>1029</v>
      </c>
      <c r="F82" s="179" t="s">
        <v>18</v>
      </c>
      <c r="G82" s="179" t="s">
        <v>203</v>
      </c>
      <c r="H82" s="282" t="s">
        <v>1772</v>
      </c>
      <c r="I82" s="97"/>
      <c r="J82" s="180" t="s">
        <v>634</v>
      </c>
      <c r="K82" s="180" t="s">
        <v>3443</v>
      </c>
      <c r="L82" s="180" t="s">
        <v>635</v>
      </c>
      <c r="M82" s="97"/>
      <c r="N82" s="97"/>
      <c r="O82" s="98"/>
      <c r="P82" s="97"/>
      <c r="Q82" s="179" t="s">
        <v>2406</v>
      </c>
      <c r="R82" s="98"/>
      <c r="S82" s="281"/>
      <c r="T82" s="97"/>
      <c r="U82" s="98"/>
      <c r="V82" s="313"/>
      <c r="W82" s="313"/>
    </row>
    <row r="83" spans="1:23" s="611" customFormat="1" ht="82.5" hidden="1" customHeight="1" x14ac:dyDescent="0.2">
      <c r="A83" s="541" t="s">
        <v>500</v>
      </c>
      <c r="B83" s="542"/>
      <c r="C83" s="543" t="s">
        <v>2180</v>
      </c>
      <c r="D83" s="543" t="s">
        <v>650</v>
      </c>
      <c r="E83" s="543" t="s">
        <v>3533</v>
      </c>
      <c r="F83" s="541" t="s">
        <v>18</v>
      </c>
      <c r="G83" s="541" t="s">
        <v>203</v>
      </c>
      <c r="H83" s="544" t="s">
        <v>3456</v>
      </c>
      <c r="I83" s="542"/>
      <c r="J83" s="543" t="s">
        <v>538</v>
      </c>
      <c r="K83" s="543" t="s">
        <v>3444</v>
      </c>
      <c r="L83" s="543" t="s">
        <v>3445</v>
      </c>
      <c r="M83" s="542"/>
      <c r="N83" s="542"/>
      <c r="O83" s="542"/>
      <c r="P83" s="542"/>
      <c r="Q83" s="543" t="s">
        <v>3526</v>
      </c>
      <c r="R83" s="542"/>
      <c r="S83" s="550"/>
      <c r="T83" s="542"/>
      <c r="U83" s="542"/>
      <c r="V83" s="547"/>
      <c r="W83" s="547"/>
    </row>
    <row r="84" spans="1:23" s="611" customFormat="1" ht="82.5" hidden="1" customHeight="1" x14ac:dyDescent="0.2">
      <c r="A84" s="541" t="s">
        <v>503</v>
      </c>
      <c r="B84" s="542"/>
      <c r="C84" s="543" t="s">
        <v>652</v>
      </c>
      <c r="D84" s="543" t="s">
        <v>653</v>
      </c>
      <c r="E84" s="543" t="s">
        <v>3533</v>
      </c>
      <c r="F84" s="541" t="s">
        <v>18</v>
      </c>
      <c r="G84" s="541" t="s">
        <v>203</v>
      </c>
      <c r="H84" s="544" t="s">
        <v>3456</v>
      </c>
      <c r="I84" s="542"/>
      <c r="J84" s="543" t="s">
        <v>2182</v>
      </c>
      <c r="K84" s="543" t="s">
        <v>3324</v>
      </c>
      <c r="L84" s="543" t="s">
        <v>3325</v>
      </c>
      <c r="M84" s="542"/>
      <c r="N84" s="542"/>
      <c r="O84" s="542"/>
      <c r="P84" s="542"/>
      <c r="Q84" s="543" t="s">
        <v>3526</v>
      </c>
      <c r="R84" s="542"/>
      <c r="S84" s="546"/>
      <c r="T84" s="542"/>
      <c r="U84" s="542"/>
      <c r="V84" s="547"/>
      <c r="W84" s="547"/>
    </row>
    <row r="85" spans="1:23" s="611" customFormat="1" ht="82.5" hidden="1" customHeight="1" x14ac:dyDescent="0.2">
      <c r="A85" s="541" t="s">
        <v>973</v>
      </c>
      <c r="B85" s="542"/>
      <c r="C85" s="543" t="s">
        <v>655</v>
      </c>
      <c r="D85" s="543" t="s">
        <v>656</v>
      </c>
      <c r="E85" s="543" t="s">
        <v>3533</v>
      </c>
      <c r="F85" s="541" t="s">
        <v>18</v>
      </c>
      <c r="G85" s="541" t="s">
        <v>203</v>
      </c>
      <c r="H85" s="544" t="s">
        <v>3456</v>
      </c>
      <c r="I85" s="542"/>
      <c r="J85" s="543" t="s">
        <v>538</v>
      </c>
      <c r="K85" s="543" t="s">
        <v>3446</v>
      </c>
      <c r="L85" s="543" t="s">
        <v>3447</v>
      </c>
      <c r="M85" s="542"/>
      <c r="N85" s="542"/>
      <c r="O85" s="542"/>
      <c r="P85" s="542"/>
      <c r="Q85" s="543" t="s">
        <v>3526</v>
      </c>
      <c r="R85" s="542"/>
      <c r="S85" s="546"/>
      <c r="T85" s="542"/>
      <c r="U85" s="542"/>
      <c r="V85" s="547"/>
      <c r="W85" s="547"/>
    </row>
    <row r="86" spans="1:23" s="611" customFormat="1" ht="82.5" hidden="1" customHeight="1" x14ac:dyDescent="0.2">
      <c r="A86" s="541" t="s">
        <v>506</v>
      </c>
      <c r="B86" s="542"/>
      <c r="C86" s="543" t="s">
        <v>657</v>
      </c>
      <c r="D86" s="543" t="s">
        <v>658</v>
      </c>
      <c r="E86" s="543" t="s">
        <v>3533</v>
      </c>
      <c r="F86" s="543" t="s">
        <v>17</v>
      </c>
      <c r="G86" s="541" t="s">
        <v>203</v>
      </c>
      <c r="H86" s="544" t="s">
        <v>3456</v>
      </c>
      <c r="I86" s="542"/>
      <c r="J86" s="543" t="s">
        <v>538</v>
      </c>
      <c r="K86" s="543" t="s">
        <v>3449</v>
      </c>
      <c r="L86" s="543" t="s">
        <v>3450</v>
      </c>
      <c r="M86" s="542"/>
      <c r="N86" s="542"/>
      <c r="O86" s="542"/>
      <c r="P86" s="542"/>
      <c r="Q86" s="543" t="s">
        <v>3526</v>
      </c>
      <c r="R86" s="542"/>
      <c r="S86" s="546"/>
      <c r="T86" s="542"/>
      <c r="U86" s="542"/>
      <c r="V86" s="547"/>
      <c r="W86" s="547"/>
    </row>
    <row r="87" spans="1:23" s="611" customFormat="1" ht="82.5" hidden="1" customHeight="1" x14ac:dyDescent="0.2">
      <c r="A87" s="541" t="s">
        <v>507</v>
      </c>
      <c r="B87" s="542"/>
      <c r="C87" s="543" t="s">
        <v>660</v>
      </c>
      <c r="D87" s="543" t="s">
        <v>3448</v>
      </c>
      <c r="E87" s="543" t="s">
        <v>3533</v>
      </c>
      <c r="F87" s="543" t="s">
        <v>17</v>
      </c>
      <c r="G87" s="541" t="s">
        <v>203</v>
      </c>
      <c r="H87" s="544" t="s">
        <v>3456</v>
      </c>
      <c r="I87" s="542"/>
      <c r="J87" s="543" t="s">
        <v>538</v>
      </c>
      <c r="K87" s="610" t="s">
        <v>3452</v>
      </c>
      <c r="L87" s="543" t="s">
        <v>3453</v>
      </c>
      <c r="M87" s="542"/>
      <c r="N87" s="542"/>
      <c r="O87" s="542"/>
      <c r="P87" s="542"/>
      <c r="Q87" s="543" t="s">
        <v>3526</v>
      </c>
      <c r="R87" s="542"/>
      <c r="S87" s="546"/>
      <c r="T87" s="542"/>
      <c r="U87" s="542"/>
      <c r="V87" s="547"/>
      <c r="W87" s="547"/>
    </row>
    <row r="88" spans="1:23" s="611" customFormat="1" ht="82.5" customHeight="1" x14ac:dyDescent="0.2">
      <c r="A88" s="179" t="s">
        <v>511</v>
      </c>
      <c r="B88" s="98"/>
      <c r="C88" s="180" t="s">
        <v>662</v>
      </c>
      <c r="D88" s="180" t="s">
        <v>663</v>
      </c>
      <c r="E88" s="180" t="s">
        <v>3534</v>
      </c>
      <c r="F88" s="180" t="s">
        <v>17</v>
      </c>
      <c r="G88" s="179" t="s">
        <v>203</v>
      </c>
      <c r="H88" s="282" t="s">
        <v>1772</v>
      </c>
      <c r="I88" s="98"/>
      <c r="J88" s="180" t="s">
        <v>2185</v>
      </c>
      <c r="K88" s="180" t="s">
        <v>3473</v>
      </c>
      <c r="L88" s="180" t="s">
        <v>1710</v>
      </c>
      <c r="M88" s="98"/>
      <c r="N88" s="98"/>
      <c r="O88" s="98"/>
      <c r="P88" s="98"/>
      <c r="Q88" s="180" t="s">
        <v>3526</v>
      </c>
      <c r="R88" s="98"/>
      <c r="S88" s="283"/>
      <c r="T88" s="98"/>
      <c r="U88" s="98"/>
      <c r="V88" s="313"/>
      <c r="W88" s="313"/>
    </row>
    <row r="89" spans="1:23" s="611" customFormat="1" ht="82.5" customHeight="1" x14ac:dyDescent="0.2">
      <c r="A89" s="179" t="s">
        <v>512</v>
      </c>
      <c r="B89" s="98"/>
      <c r="C89" s="180" t="s">
        <v>665</v>
      </c>
      <c r="D89" s="180" t="s">
        <v>666</v>
      </c>
      <c r="E89" s="180" t="s">
        <v>3534</v>
      </c>
      <c r="F89" s="180" t="s">
        <v>17</v>
      </c>
      <c r="G89" s="179" t="s">
        <v>203</v>
      </c>
      <c r="H89" s="282" t="s">
        <v>1772</v>
      </c>
      <c r="I89" s="98"/>
      <c r="J89" s="180" t="s">
        <v>2186</v>
      </c>
      <c r="K89" s="180" t="s">
        <v>3451</v>
      </c>
      <c r="L89" s="180" t="s">
        <v>1711</v>
      </c>
      <c r="M89" s="98"/>
      <c r="N89" s="98"/>
      <c r="O89" s="98"/>
      <c r="P89" s="98"/>
      <c r="Q89" s="180" t="s">
        <v>3526</v>
      </c>
      <c r="R89" s="98"/>
      <c r="S89" s="281"/>
      <c r="T89" s="98"/>
      <c r="U89" s="98"/>
      <c r="V89" s="313"/>
      <c r="W89" s="313"/>
    </row>
    <row r="90" spans="1:23" s="611" customFormat="1" ht="82.5" customHeight="1" x14ac:dyDescent="0.2">
      <c r="A90" s="179" t="s">
        <v>515</v>
      </c>
      <c r="B90" s="98"/>
      <c r="C90" s="180" t="s">
        <v>668</v>
      </c>
      <c r="D90" s="180" t="s">
        <v>669</v>
      </c>
      <c r="E90" s="180" t="s">
        <v>3534</v>
      </c>
      <c r="F90" s="180" t="s">
        <v>17</v>
      </c>
      <c r="G90" s="179" t="s">
        <v>203</v>
      </c>
      <c r="H90" s="282" t="s">
        <v>1772</v>
      </c>
      <c r="I90" s="98"/>
      <c r="J90" s="180" t="s">
        <v>2187</v>
      </c>
      <c r="K90" s="180" t="s">
        <v>3454</v>
      </c>
      <c r="L90" s="180" t="s">
        <v>1359</v>
      </c>
      <c r="M90" s="98"/>
      <c r="N90" s="98"/>
      <c r="O90" s="98"/>
      <c r="P90" s="98"/>
      <c r="Q90" s="180" t="s">
        <v>3526</v>
      </c>
      <c r="R90" s="98"/>
      <c r="S90" s="281"/>
      <c r="T90" s="98"/>
      <c r="U90" s="98"/>
      <c r="V90" s="313"/>
      <c r="W90" s="313"/>
    </row>
    <row r="91" spans="1:23" s="611" customFormat="1" ht="82.5" customHeight="1" x14ac:dyDescent="0.2">
      <c r="A91" s="179" t="s">
        <v>518</v>
      </c>
      <c r="B91" s="98"/>
      <c r="C91" s="180" t="s">
        <v>671</v>
      </c>
      <c r="D91" s="180" t="s">
        <v>672</v>
      </c>
      <c r="E91" s="180" t="s">
        <v>3534</v>
      </c>
      <c r="F91" s="180" t="s">
        <v>17</v>
      </c>
      <c r="G91" s="179" t="s">
        <v>203</v>
      </c>
      <c r="H91" s="282" t="s">
        <v>1772</v>
      </c>
      <c r="I91" s="98"/>
      <c r="J91" s="180" t="s">
        <v>1360</v>
      </c>
      <c r="K91" s="180" t="s">
        <v>3455</v>
      </c>
      <c r="L91" s="180" t="s">
        <v>1712</v>
      </c>
      <c r="M91" s="98"/>
      <c r="N91" s="98"/>
      <c r="O91" s="98"/>
      <c r="P91" s="98"/>
      <c r="Q91" s="180" t="s">
        <v>3526</v>
      </c>
      <c r="R91" s="98"/>
      <c r="S91" s="281"/>
      <c r="T91" s="98"/>
      <c r="U91" s="98"/>
      <c r="V91" s="313"/>
      <c r="W91" s="313"/>
    </row>
    <row r="92" spans="1:23" s="611" customFormat="1" ht="82.5" customHeight="1" x14ac:dyDescent="0.2">
      <c r="A92" s="179" t="s">
        <v>521</v>
      </c>
      <c r="B92" s="98"/>
      <c r="C92" s="180" t="s">
        <v>674</v>
      </c>
      <c r="D92" s="180" t="s">
        <v>675</v>
      </c>
      <c r="E92" s="180" t="s">
        <v>3534</v>
      </c>
      <c r="F92" s="180" t="s">
        <v>17</v>
      </c>
      <c r="G92" s="179" t="s">
        <v>203</v>
      </c>
      <c r="H92" s="282" t="s">
        <v>1772</v>
      </c>
      <c r="I92" s="98"/>
      <c r="J92" s="180" t="s">
        <v>538</v>
      </c>
      <c r="K92" s="180" t="s">
        <v>1693</v>
      </c>
      <c r="L92" s="508" t="s">
        <v>676</v>
      </c>
      <c r="M92" s="98"/>
      <c r="N92" s="98"/>
      <c r="O92" s="98"/>
      <c r="P92" s="98"/>
      <c r="Q92" s="180" t="s">
        <v>3526</v>
      </c>
      <c r="R92" s="98"/>
      <c r="S92" s="281"/>
      <c r="T92" s="98"/>
      <c r="U92" s="98"/>
      <c r="V92" s="313"/>
      <c r="W92" s="313"/>
    </row>
    <row r="93" spans="1:23" s="611" customFormat="1" ht="82.5" hidden="1" customHeight="1" x14ac:dyDescent="0.2">
      <c r="A93" s="541" t="s">
        <v>524</v>
      </c>
      <c r="B93" s="545"/>
      <c r="C93" s="543" t="s">
        <v>678</v>
      </c>
      <c r="D93" s="543" t="s">
        <v>678</v>
      </c>
      <c r="E93" s="543" t="s">
        <v>3533</v>
      </c>
      <c r="F93" s="543" t="s">
        <v>17</v>
      </c>
      <c r="G93" s="541" t="s">
        <v>203</v>
      </c>
      <c r="H93" s="544" t="s">
        <v>3456</v>
      </c>
      <c r="I93" s="545"/>
      <c r="J93" s="552" t="s">
        <v>1676</v>
      </c>
      <c r="K93" s="543" t="s">
        <v>3326</v>
      </c>
      <c r="L93" s="543" t="s">
        <v>3327</v>
      </c>
      <c r="M93" s="542"/>
      <c r="N93" s="542"/>
      <c r="O93" s="542"/>
      <c r="P93" s="542"/>
      <c r="Q93" s="543" t="s">
        <v>3526</v>
      </c>
      <c r="R93" s="542"/>
      <c r="S93" s="546"/>
      <c r="T93" s="545"/>
      <c r="U93" s="542"/>
      <c r="V93" s="547"/>
      <c r="W93" s="547"/>
    </row>
    <row r="94" spans="1:23" s="611" customFormat="1" ht="82.5" hidden="1" customHeight="1" x14ac:dyDescent="0.2">
      <c r="A94" s="541" t="s">
        <v>530</v>
      </c>
      <c r="B94" s="542"/>
      <c r="C94" s="543" t="s">
        <v>680</v>
      </c>
      <c r="D94" s="543" t="s">
        <v>681</v>
      </c>
      <c r="E94" s="543" t="s">
        <v>3533</v>
      </c>
      <c r="F94" s="543" t="s">
        <v>17</v>
      </c>
      <c r="G94" s="541" t="s">
        <v>203</v>
      </c>
      <c r="H94" s="544" t="s">
        <v>3456</v>
      </c>
      <c r="I94" s="542"/>
      <c r="J94" s="543" t="s">
        <v>2188</v>
      </c>
      <c r="K94" s="543" t="s">
        <v>3474</v>
      </c>
      <c r="L94" s="543" t="s">
        <v>3475</v>
      </c>
      <c r="M94" s="542"/>
      <c r="N94" s="542"/>
      <c r="O94" s="542"/>
      <c r="P94" s="542"/>
      <c r="Q94" s="543" t="s">
        <v>3529</v>
      </c>
      <c r="R94" s="542"/>
      <c r="S94" s="546"/>
      <c r="T94" s="542"/>
      <c r="U94" s="542"/>
      <c r="V94" s="547"/>
      <c r="W94" s="547"/>
    </row>
    <row r="95" spans="1:23" s="614" customFormat="1" ht="82.5" hidden="1" customHeight="1" x14ac:dyDescent="0.2">
      <c r="A95" s="541" t="s">
        <v>535</v>
      </c>
      <c r="B95" s="542"/>
      <c r="C95" s="543" t="s">
        <v>683</v>
      </c>
      <c r="D95" s="543" t="s">
        <v>684</v>
      </c>
      <c r="E95" s="543" t="s">
        <v>3533</v>
      </c>
      <c r="F95" s="543" t="s">
        <v>17</v>
      </c>
      <c r="G95" s="541" t="s">
        <v>203</v>
      </c>
      <c r="H95" s="544" t="s">
        <v>3456</v>
      </c>
      <c r="I95" s="542"/>
      <c r="J95" s="543" t="s">
        <v>2189</v>
      </c>
      <c r="K95" s="610" t="s">
        <v>3476</v>
      </c>
      <c r="L95" s="610" t="s">
        <v>3477</v>
      </c>
      <c r="M95" s="542"/>
      <c r="N95" s="542"/>
      <c r="O95" s="542"/>
      <c r="P95" s="542"/>
      <c r="Q95" s="543" t="s">
        <v>3529</v>
      </c>
      <c r="R95" s="542"/>
      <c r="S95" s="546"/>
      <c r="T95" s="542"/>
      <c r="U95" s="542"/>
      <c r="V95" s="547"/>
      <c r="W95" s="547"/>
    </row>
    <row r="96" spans="1:23" s="611" customFormat="1" ht="82.5" hidden="1" customHeight="1" x14ac:dyDescent="0.2">
      <c r="A96" s="541" t="s">
        <v>541</v>
      </c>
      <c r="B96" s="542"/>
      <c r="C96" s="543" t="s">
        <v>686</v>
      </c>
      <c r="D96" s="543" t="s">
        <v>687</v>
      </c>
      <c r="E96" s="543" t="s">
        <v>3533</v>
      </c>
      <c r="F96" s="543" t="s">
        <v>17</v>
      </c>
      <c r="G96" s="541" t="s">
        <v>203</v>
      </c>
      <c r="H96" s="544" t="s">
        <v>3456</v>
      </c>
      <c r="I96" s="542"/>
      <c r="J96" s="543" t="s">
        <v>2189</v>
      </c>
      <c r="K96" s="543" t="s">
        <v>3478</v>
      </c>
      <c r="L96" s="543" t="s">
        <v>3479</v>
      </c>
      <c r="M96" s="542"/>
      <c r="N96" s="542"/>
      <c r="O96" s="542"/>
      <c r="P96" s="542"/>
      <c r="Q96" s="543" t="s">
        <v>3529</v>
      </c>
      <c r="R96" s="542"/>
      <c r="S96" s="546"/>
      <c r="T96" s="542"/>
      <c r="U96" s="542"/>
      <c r="V96" s="547"/>
      <c r="W96" s="547"/>
    </row>
    <row r="97" spans="1:23" s="611" customFormat="1" ht="82.5" hidden="1" customHeight="1" x14ac:dyDescent="0.2">
      <c r="A97" s="541" t="s">
        <v>2179</v>
      </c>
      <c r="B97" s="542"/>
      <c r="C97" s="543" t="s">
        <v>689</v>
      </c>
      <c r="D97" s="543" t="s">
        <v>690</v>
      </c>
      <c r="E97" s="543" t="s">
        <v>3533</v>
      </c>
      <c r="F97" s="543" t="s">
        <v>17</v>
      </c>
      <c r="G97" s="541" t="s">
        <v>203</v>
      </c>
      <c r="H97" s="544" t="s">
        <v>3456</v>
      </c>
      <c r="I97" s="542"/>
      <c r="J97" s="543" t="s">
        <v>2189</v>
      </c>
      <c r="K97" s="543" t="s">
        <v>3480</v>
      </c>
      <c r="L97" s="543" t="s">
        <v>3481</v>
      </c>
      <c r="M97" s="542"/>
      <c r="N97" s="542"/>
      <c r="O97" s="542"/>
      <c r="P97" s="542"/>
      <c r="Q97" s="543" t="s">
        <v>3529</v>
      </c>
      <c r="R97" s="542"/>
      <c r="S97" s="546"/>
      <c r="T97" s="542"/>
      <c r="U97" s="542"/>
      <c r="V97" s="547"/>
      <c r="W97" s="547"/>
    </row>
    <row r="98" spans="1:23" s="614" customFormat="1" ht="82.5" hidden="1" customHeight="1" x14ac:dyDescent="0.2">
      <c r="A98" s="541" t="s">
        <v>2181</v>
      </c>
      <c r="B98" s="542"/>
      <c r="C98" s="543" t="s">
        <v>692</v>
      </c>
      <c r="D98" s="543" t="s">
        <v>693</v>
      </c>
      <c r="E98" s="543" t="s">
        <v>3533</v>
      </c>
      <c r="F98" s="543" t="s">
        <v>17</v>
      </c>
      <c r="G98" s="541" t="s">
        <v>203</v>
      </c>
      <c r="H98" s="544" t="s">
        <v>3456</v>
      </c>
      <c r="I98" s="542"/>
      <c r="J98" s="543" t="s">
        <v>2189</v>
      </c>
      <c r="K98" s="543" t="s">
        <v>3482</v>
      </c>
      <c r="L98" s="543" t="s">
        <v>3483</v>
      </c>
      <c r="M98" s="542"/>
      <c r="N98" s="542"/>
      <c r="O98" s="542"/>
      <c r="P98" s="542"/>
      <c r="Q98" s="543" t="s">
        <v>3529</v>
      </c>
      <c r="R98" s="542"/>
      <c r="S98" s="546"/>
      <c r="T98" s="542"/>
      <c r="U98" s="542"/>
      <c r="V98" s="547"/>
      <c r="W98" s="547"/>
    </row>
    <row r="99" spans="1:23" s="614" customFormat="1" ht="82.5" hidden="1" customHeight="1" x14ac:dyDescent="0.2">
      <c r="A99" s="541" t="s">
        <v>2183</v>
      </c>
      <c r="B99" s="542"/>
      <c r="C99" s="543" t="s">
        <v>695</v>
      </c>
      <c r="D99" s="543" t="s">
        <v>696</v>
      </c>
      <c r="E99" s="543" t="s">
        <v>1011</v>
      </c>
      <c r="F99" s="543" t="s">
        <v>17</v>
      </c>
      <c r="G99" s="541" t="s">
        <v>203</v>
      </c>
      <c r="H99" s="544" t="s">
        <v>3456</v>
      </c>
      <c r="I99" s="542"/>
      <c r="J99" s="543" t="s">
        <v>538</v>
      </c>
      <c r="K99" s="543" t="s">
        <v>3484</v>
      </c>
      <c r="L99" s="543" t="s">
        <v>697</v>
      </c>
      <c r="M99" s="542"/>
      <c r="N99" s="542"/>
      <c r="O99" s="542"/>
      <c r="P99" s="542"/>
      <c r="Q99" s="543" t="s">
        <v>3526</v>
      </c>
      <c r="R99" s="542"/>
      <c r="S99" s="546"/>
      <c r="T99" s="542"/>
      <c r="U99" s="542"/>
      <c r="V99" s="547"/>
      <c r="W99" s="547"/>
    </row>
    <row r="100" spans="1:23" s="614" customFormat="1" ht="82.5" hidden="1" customHeight="1" x14ac:dyDescent="0.2">
      <c r="A100" s="541" t="s">
        <v>2184</v>
      </c>
      <c r="B100" s="542"/>
      <c r="C100" s="543" t="s">
        <v>699</v>
      </c>
      <c r="D100" s="543" t="s">
        <v>700</v>
      </c>
      <c r="E100" s="543" t="s">
        <v>3533</v>
      </c>
      <c r="F100" s="543" t="s">
        <v>17</v>
      </c>
      <c r="G100" s="541" t="s">
        <v>203</v>
      </c>
      <c r="H100" s="544" t="s">
        <v>3456</v>
      </c>
      <c r="I100" s="542"/>
      <c r="J100" s="543" t="s">
        <v>1360</v>
      </c>
      <c r="K100" s="543" t="s">
        <v>3485</v>
      </c>
      <c r="L100" s="543" t="s">
        <v>1708</v>
      </c>
      <c r="M100" s="542"/>
      <c r="N100" s="542"/>
      <c r="O100" s="542"/>
      <c r="P100" s="542"/>
      <c r="Q100" s="543" t="s">
        <v>3526</v>
      </c>
      <c r="R100" s="542"/>
      <c r="S100" s="546"/>
      <c r="T100" s="542"/>
      <c r="U100" s="542"/>
      <c r="V100" s="547"/>
      <c r="W100" s="547"/>
    </row>
    <row r="101" spans="1:23" s="614" customFormat="1" ht="82.5" hidden="1" customHeight="1" x14ac:dyDescent="0.2">
      <c r="A101" s="541" t="s">
        <v>552</v>
      </c>
      <c r="B101" s="542"/>
      <c r="C101" s="543" t="s">
        <v>702</v>
      </c>
      <c r="D101" s="543" t="s">
        <v>703</v>
      </c>
      <c r="E101" s="543" t="s">
        <v>1023</v>
      </c>
      <c r="F101" s="543" t="s">
        <v>17</v>
      </c>
      <c r="G101" s="541" t="s">
        <v>203</v>
      </c>
      <c r="H101" s="544" t="s">
        <v>3456</v>
      </c>
      <c r="I101" s="542"/>
      <c r="J101" s="543" t="s">
        <v>712</v>
      </c>
      <c r="K101" s="543" t="s">
        <v>1694</v>
      </c>
      <c r="L101" s="543" t="s">
        <v>704</v>
      </c>
      <c r="M101" s="542"/>
      <c r="N101" s="542"/>
      <c r="O101" s="542"/>
      <c r="P101" s="542"/>
      <c r="Q101" s="543" t="s">
        <v>3526</v>
      </c>
      <c r="R101" s="542"/>
      <c r="S101" s="550"/>
      <c r="T101" s="542"/>
      <c r="U101" s="542"/>
      <c r="V101" s="547"/>
      <c r="W101" s="547"/>
    </row>
    <row r="102" spans="1:23" s="611" customFormat="1" ht="82.5" hidden="1" customHeight="1" x14ac:dyDescent="0.2">
      <c r="A102" s="541" t="s">
        <v>553</v>
      </c>
      <c r="B102" s="542"/>
      <c r="C102" s="543" t="s">
        <v>709</v>
      </c>
      <c r="D102" s="543" t="s">
        <v>710</v>
      </c>
      <c r="E102" s="543" t="s">
        <v>3533</v>
      </c>
      <c r="F102" s="543" t="s">
        <v>17</v>
      </c>
      <c r="G102" s="541" t="s">
        <v>203</v>
      </c>
      <c r="H102" s="544" t="s">
        <v>3456</v>
      </c>
      <c r="I102" s="542"/>
      <c r="J102" s="543" t="s">
        <v>2190</v>
      </c>
      <c r="K102" s="543" t="s">
        <v>3487</v>
      </c>
      <c r="L102" s="543" t="s">
        <v>3328</v>
      </c>
      <c r="M102" s="542"/>
      <c r="N102" s="542"/>
      <c r="O102" s="542"/>
      <c r="P102" s="542"/>
      <c r="Q102" s="543" t="s">
        <v>3529</v>
      </c>
      <c r="R102" s="542"/>
      <c r="S102" s="546"/>
      <c r="T102" s="542"/>
      <c r="U102" s="542"/>
      <c r="V102" s="547"/>
      <c r="W102" s="547"/>
    </row>
    <row r="103" spans="1:23" s="614" customFormat="1" ht="82.5" hidden="1" customHeight="1" x14ac:dyDescent="0.2">
      <c r="A103" s="541" t="s">
        <v>557</v>
      </c>
      <c r="B103" s="542"/>
      <c r="C103" s="543" t="s">
        <v>715</v>
      </c>
      <c r="D103" s="543" t="s">
        <v>716</v>
      </c>
      <c r="E103" s="543" t="s">
        <v>3533</v>
      </c>
      <c r="F103" s="543" t="s">
        <v>18</v>
      </c>
      <c r="G103" s="541" t="s">
        <v>203</v>
      </c>
      <c r="H103" s="544" t="s">
        <v>3456</v>
      </c>
      <c r="I103" s="542"/>
      <c r="J103" s="543" t="s">
        <v>2189</v>
      </c>
      <c r="K103" s="610" t="s">
        <v>3492</v>
      </c>
      <c r="L103" s="543" t="s">
        <v>3486</v>
      </c>
      <c r="M103" s="542"/>
      <c r="N103" s="542"/>
      <c r="O103" s="542"/>
      <c r="P103" s="542"/>
      <c r="Q103" s="543" t="s">
        <v>3529</v>
      </c>
      <c r="R103" s="542"/>
      <c r="S103" s="546"/>
      <c r="T103" s="542"/>
      <c r="U103" s="542"/>
      <c r="V103" s="547"/>
      <c r="W103" s="547"/>
    </row>
    <row r="104" spans="1:23" s="614" customFormat="1" ht="82.5" hidden="1" customHeight="1" x14ac:dyDescent="0.2">
      <c r="A104" s="541" t="s">
        <v>560</v>
      </c>
      <c r="B104" s="542"/>
      <c r="C104" s="543" t="s">
        <v>718</v>
      </c>
      <c r="D104" s="543" t="s">
        <v>719</v>
      </c>
      <c r="E104" s="543" t="s">
        <v>3533</v>
      </c>
      <c r="F104" s="543" t="s">
        <v>18</v>
      </c>
      <c r="G104" s="541" t="s">
        <v>203</v>
      </c>
      <c r="H104" s="544" t="s">
        <v>3456</v>
      </c>
      <c r="I104" s="542"/>
      <c r="J104" s="543" t="s">
        <v>2189</v>
      </c>
      <c r="K104" s="610" t="s">
        <v>3493</v>
      </c>
      <c r="L104" s="543" t="s">
        <v>3486</v>
      </c>
      <c r="M104" s="542"/>
      <c r="N104" s="542"/>
      <c r="O104" s="542"/>
      <c r="P104" s="542"/>
      <c r="Q104" s="543" t="s">
        <v>3529</v>
      </c>
      <c r="R104" s="542"/>
      <c r="S104" s="546"/>
      <c r="T104" s="542"/>
      <c r="U104" s="542"/>
      <c r="V104" s="547"/>
      <c r="W104" s="547"/>
    </row>
    <row r="105" spans="1:23" s="614" customFormat="1" ht="82.5" hidden="1" customHeight="1" x14ac:dyDescent="0.2">
      <c r="A105" s="541" t="s">
        <v>561</v>
      </c>
      <c r="B105" s="542"/>
      <c r="C105" s="543" t="s">
        <v>721</v>
      </c>
      <c r="D105" s="543" t="s">
        <v>722</v>
      </c>
      <c r="E105" s="543" t="s">
        <v>3533</v>
      </c>
      <c r="F105" s="543" t="s">
        <v>18</v>
      </c>
      <c r="G105" s="541" t="s">
        <v>203</v>
      </c>
      <c r="H105" s="544" t="s">
        <v>3456</v>
      </c>
      <c r="I105" s="542"/>
      <c r="J105" s="543" t="s">
        <v>2191</v>
      </c>
      <c r="K105" s="543" t="s">
        <v>3490</v>
      </c>
      <c r="L105" s="543" t="s">
        <v>3488</v>
      </c>
      <c r="M105" s="542"/>
      <c r="N105" s="542"/>
      <c r="O105" s="542"/>
      <c r="P105" s="542"/>
      <c r="Q105" s="543" t="s">
        <v>3529</v>
      </c>
      <c r="R105" s="542"/>
      <c r="S105" s="546"/>
      <c r="T105" s="542"/>
      <c r="U105" s="542"/>
      <c r="V105" s="547"/>
      <c r="W105" s="547"/>
    </row>
    <row r="106" spans="1:23" s="614" customFormat="1" ht="82.5" hidden="1" customHeight="1" x14ac:dyDescent="0.2">
      <c r="A106" s="541" t="s">
        <v>564</v>
      </c>
      <c r="B106" s="542"/>
      <c r="C106" s="543" t="s">
        <v>727</v>
      </c>
      <c r="D106" s="543" t="s">
        <v>728</v>
      </c>
      <c r="E106" s="543" t="s">
        <v>3533</v>
      </c>
      <c r="F106" s="543" t="s">
        <v>18</v>
      </c>
      <c r="G106" s="541" t="s">
        <v>203</v>
      </c>
      <c r="H106" s="544" t="s">
        <v>3456</v>
      </c>
      <c r="I106" s="542"/>
      <c r="J106" s="543" t="s">
        <v>2192</v>
      </c>
      <c r="K106" s="543" t="s">
        <v>3489</v>
      </c>
      <c r="L106" s="543" t="s">
        <v>729</v>
      </c>
      <c r="M106" s="542"/>
      <c r="N106" s="542"/>
      <c r="O106" s="542"/>
      <c r="P106" s="542"/>
      <c r="Q106" s="543" t="s">
        <v>3529</v>
      </c>
      <c r="R106" s="542"/>
      <c r="S106" s="546"/>
      <c r="T106" s="542"/>
      <c r="U106" s="542"/>
      <c r="V106" s="547"/>
      <c r="W106" s="547"/>
    </row>
    <row r="107" spans="1:23" s="611" customFormat="1" ht="82.5" hidden="1" customHeight="1" x14ac:dyDescent="0.2">
      <c r="A107" s="541" t="s">
        <v>567</v>
      </c>
      <c r="B107" s="545"/>
      <c r="C107" s="541" t="s">
        <v>731</v>
      </c>
      <c r="D107" s="543" t="s">
        <v>732</v>
      </c>
      <c r="E107" s="543" t="s">
        <v>3533</v>
      </c>
      <c r="F107" s="543" t="s">
        <v>18</v>
      </c>
      <c r="G107" s="541" t="s">
        <v>203</v>
      </c>
      <c r="H107" s="544" t="s">
        <v>3456</v>
      </c>
      <c r="I107" s="545"/>
      <c r="J107" s="552" t="s">
        <v>2189</v>
      </c>
      <c r="K107" s="543" t="s">
        <v>3494</v>
      </c>
      <c r="L107" s="553" t="s">
        <v>3491</v>
      </c>
      <c r="M107" s="554"/>
      <c r="N107" s="554"/>
      <c r="O107" s="542"/>
      <c r="P107" s="545"/>
      <c r="Q107" s="543" t="s">
        <v>3529</v>
      </c>
      <c r="R107" s="542"/>
      <c r="S107" s="550"/>
      <c r="T107" s="545"/>
      <c r="U107" s="542"/>
      <c r="V107" s="547"/>
      <c r="W107" s="547"/>
    </row>
    <row r="108" spans="1:23" s="614" customFormat="1" ht="82.5" hidden="1" customHeight="1" x14ac:dyDescent="0.2">
      <c r="A108" s="541" t="s">
        <v>571</v>
      </c>
      <c r="B108" s="545"/>
      <c r="C108" s="541" t="s">
        <v>734</v>
      </c>
      <c r="D108" s="543" t="s">
        <v>735</v>
      </c>
      <c r="E108" s="543" t="s">
        <v>3533</v>
      </c>
      <c r="F108" s="543" t="s">
        <v>18</v>
      </c>
      <c r="G108" s="541" t="s">
        <v>203</v>
      </c>
      <c r="H108" s="544" t="s">
        <v>3456</v>
      </c>
      <c r="I108" s="545"/>
      <c r="J108" s="552" t="s">
        <v>2189</v>
      </c>
      <c r="K108" s="543" t="s">
        <v>3495</v>
      </c>
      <c r="L108" s="543" t="s">
        <v>3498</v>
      </c>
      <c r="M108" s="542"/>
      <c r="N108" s="542"/>
      <c r="O108" s="542"/>
      <c r="P108" s="545"/>
      <c r="Q108" s="543" t="s">
        <v>3529</v>
      </c>
      <c r="R108" s="542"/>
      <c r="S108" s="550"/>
      <c r="T108" s="545"/>
      <c r="U108" s="542"/>
      <c r="V108" s="547"/>
      <c r="W108" s="547"/>
    </row>
    <row r="109" spans="1:23" s="614" customFormat="1" ht="82.5" hidden="1" customHeight="1" x14ac:dyDescent="0.2">
      <c r="A109" s="541" t="s">
        <v>572</v>
      </c>
      <c r="B109" s="545"/>
      <c r="C109" s="541" t="s">
        <v>737</v>
      </c>
      <c r="D109" s="543" t="s">
        <v>738</v>
      </c>
      <c r="E109" s="543" t="s">
        <v>3533</v>
      </c>
      <c r="F109" s="543" t="s">
        <v>18</v>
      </c>
      <c r="G109" s="541" t="s">
        <v>203</v>
      </c>
      <c r="H109" s="544" t="s">
        <v>3456</v>
      </c>
      <c r="I109" s="545"/>
      <c r="J109" s="552" t="s">
        <v>2189</v>
      </c>
      <c r="K109" s="543" t="s">
        <v>3496</v>
      </c>
      <c r="L109" s="543" t="s">
        <v>3497</v>
      </c>
      <c r="M109" s="542"/>
      <c r="N109" s="542"/>
      <c r="O109" s="542"/>
      <c r="P109" s="545"/>
      <c r="Q109" s="543" t="s">
        <v>3529</v>
      </c>
      <c r="R109" s="542"/>
      <c r="S109" s="550"/>
      <c r="T109" s="545"/>
      <c r="U109" s="542"/>
      <c r="V109" s="547"/>
      <c r="W109" s="547"/>
    </row>
    <row r="110" spans="1:23" s="614" customFormat="1" ht="82.5" hidden="1" customHeight="1" x14ac:dyDescent="0.2">
      <c r="A110" s="541" t="s">
        <v>573</v>
      </c>
      <c r="B110" s="545"/>
      <c r="C110" s="541" t="s">
        <v>740</v>
      </c>
      <c r="D110" s="543" t="s">
        <v>741</v>
      </c>
      <c r="E110" s="543" t="s">
        <v>3533</v>
      </c>
      <c r="F110" s="543" t="s">
        <v>18</v>
      </c>
      <c r="G110" s="541" t="s">
        <v>203</v>
      </c>
      <c r="H110" s="544" t="s">
        <v>3456</v>
      </c>
      <c r="I110" s="545"/>
      <c r="J110" s="552" t="s">
        <v>538</v>
      </c>
      <c r="K110" s="543" t="s">
        <v>3501</v>
      </c>
      <c r="L110" s="543" t="s">
        <v>3502</v>
      </c>
      <c r="M110" s="545"/>
      <c r="N110" s="545"/>
      <c r="O110" s="542"/>
      <c r="P110" s="545"/>
      <c r="Q110" s="541" t="s">
        <v>3526</v>
      </c>
      <c r="R110" s="542"/>
      <c r="S110" s="550"/>
      <c r="T110" s="545"/>
      <c r="U110" s="542"/>
      <c r="V110" s="547"/>
      <c r="W110" s="547"/>
    </row>
    <row r="111" spans="1:23" s="614" customFormat="1" ht="82.5" hidden="1" customHeight="1" x14ac:dyDescent="0.2">
      <c r="A111" s="541" t="s">
        <v>576</v>
      </c>
      <c r="B111" s="545"/>
      <c r="C111" s="541" t="s">
        <v>743</v>
      </c>
      <c r="D111" s="543" t="s">
        <v>744</v>
      </c>
      <c r="E111" s="543" t="s">
        <v>3533</v>
      </c>
      <c r="F111" s="543" t="s">
        <v>18</v>
      </c>
      <c r="G111" s="541" t="s">
        <v>203</v>
      </c>
      <c r="H111" s="544" t="s">
        <v>3456</v>
      </c>
      <c r="I111" s="545"/>
      <c r="J111" s="552" t="s">
        <v>538</v>
      </c>
      <c r="K111" s="543" t="s">
        <v>3500</v>
      </c>
      <c r="L111" s="553" t="s">
        <v>3499</v>
      </c>
      <c r="M111" s="545"/>
      <c r="N111" s="545"/>
      <c r="O111" s="542"/>
      <c r="P111" s="545"/>
      <c r="Q111" s="541" t="s">
        <v>3526</v>
      </c>
      <c r="R111" s="542"/>
      <c r="S111" s="550"/>
      <c r="T111" s="545"/>
      <c r="U111" s="542"/>
      <c r="V111" s="547"/>
      <c r="W111" s="547"/>
    </row>
    <row r="112" spans="1:23" s="614" customFormat="1" ht="82.5" hidden="1" customHeight="1" x14ac:dyDescent="0.2">
      <c r="A112" s="541" t="s">
        <v>579</v>
      </c>
      <c r="B112" s="545"/>
      <c r="C112" s="541" t="s">
        <v>750</v>
      </c>
      <c r="D112" s="543" t="s">
        <v>751</v>
      </c>
      <c r="E112" s="543" t="s">
        <v>3533</v>
      </c>
      <c r="F112" s="543" t="s">
        <v>17</v>
      </c>
      <c r="G112" s="541" t="s">
        <v>203</v>
      </c>
      <c r="H112" s="544" t="s">
        <v>3456</v>
      </c>
      <c r="I112" s="545"/>
      <c r="J112" s="552" t="s">
        <v>2193</v>
      </c>
      <c r="K112" s="543" t="s">
        <v>3505</v>
      </c>
      <c r="L112" s="543" t="s">
        <v>3503</v>
      </c>
      <c r="M112" s="545"/>
      <c r="N112" s="545"/>
      <c r="O112" s="542"/>
      <c r="P112" s="545"/>
      <c r="Q112" s="541" t="s">
        <v>3529</v>
      </c>
      <c r="R112" s="542"/>
      <c r="S112" s="550"/>
      <c r="T112" s="545"/>
      <c r="U112" s="542"/>
      <c r="V112" s="547"/>
      <c r="W112" s="547"/>
    </row>
    <row r="113" spans="1:23" s="611" customFormat="1" ht="82.5" hidden="1" customHeight="1" x14ac:dyDescent="0.2">
      <c r="A113" s="541" t="s">
        <v>582</v>
      </c>
      <c r="B113" s="545"/>
      <c r="C113" s="541" t="s">
        <v>753</v>
      </c>
      <c r="D113" s="543" t="s">
        <v>754</v>
      </c>
      <c r="E113" s="543" t="s">
        <v>3533</v>
      </c>
      <c r="F113" s="543" t="s">
        <v>17</v>
      </c>
      <c r="G113" s="541" t="s">
        <v>203</v>
      </c>
      <c r="H113" s="544" t="s">
        <v>3456</v>
      </c>
      <c r="I113" s="545"/>
      <c r="J113" s="552" t="s">
        <v>538</v>
      </c>
      <c r="K113" s="543" t="s">
        <v>3329</v>
      </c>
      <c r="L113" s="543" t="s">
        <v>3330</v>
      </c>
      <c r="M113" s="545"/>
      <c r="N113" s="545"/>
      <c r="O113" s="542"/>
      <c r="P113" s="545"/>
      <c r="Q113" s="541" t="s">
        <v>3526</v>
      </c>
      <c r="R113" s="542"/>
      <c r="S113" s="550"/>
      <c r="T113" s="545"/>
      <c r="U113" s="542"/>
      <c r="V113" s="547"/>
      <c r="W113" s="547"/>
    </row>
    <row r="114" spans="1:23" s="611" customFormat="1" ht="82.5" customHeight="1" x14ac:dyDescent="0.2">
      <c r="A114" s="179" t="s">
        <v>587</v>
      </c>
      <c r="B114" s="97"/>
      <c r="C114" s="179" t="s">
        <v>756</v>
      </c>
      <c r="D114" s="180" t="s">
        <v>757</v>
      </c>
      <c r="E114" s="181" t="s">
        <v>3533</v>
      </c>
      <c r="F114" s="179" t="s">
        <v>18</v>
      </c>
      <c r="G114" s="179" t="s">
        <v>203</v>
      </c>
      <c r="H114" s="282" t="s">
        <v>1772</v>
      </c>
      <c r="I114" s="97"/>
      <c r="J114" s="181" t="s">
        <v>538</v>
      </c>
      <c r="K114" s="180" t="s">
        <v>3504</v>
      </c>
      <c r="L114" s="179" t="s">
        <v>758</v>
      </c>
      <c r="M114" s="97"/>
      <c r="N114" s="97"/>
      <c r="O114" s="98"/>
      <c r="P114" s="97"/>
      <c r="Q114" s="179" t="s">
        <v>3526</v>
      </c>
      <c r="R114" s="98"/>
      <c r="S114" s="281"/>
      <c r="T114" s="97"/>
      <c r="U114" s="98"/>
      <c r="V114" s="313"/>
      <c r="W114" s="313"/>
    </row>
    <row r="115" spans="1:23" s="611" customFormat="1" ht="82.5" customHeight="1" x14ac:dyDescent="0.2">
      <c r="A115" s="179" t="s">
        <v>974</v>
      </c>
      <c r="B115" s="97"/>
      <c r="C115" s="179" t="s">
        <v>760</v>
      </c>
      <c r="D115" s="180" t="s">
        <v>761</v>
      </c>
      <c r="E115" s="181" t="s">
        <v>3533</v>
      </c>
      <c r="F115" s="179" t="s">
        <v>18</v>
      </c>
      <c r="G115" s="179" t="s">
        <v>203</v>
      </c>
      <c r="H115" s="282" t="s">
        <v>1772</v>
      </c>
      <c r="I115" s="97"/>
      <c r="J115" s="181" t="s">
        <v>538</v>
      </c>
      <c r="K115" s="180" t="s">
        <v>1695</v>
      </c>
      <c r="L115" s="179" t="s">
        <v>758</v>
      </c>
      <c r="M115" s="97"/>
      <c r="N115" s="97"/>
      <c r="O115" s="98"/>
      <c r="P115" s="97"/>
      <c r="Q115" s="179" t="s">
        <v>3526</v>
      </c>
      <c r="R115" s="98"/>
      <c r="S115" s="281"/>
      <c r="T115" s="97"/>
      <c r="U115" s="98"/>
      <c r="V115" s="313"/>
      <c r="W115" s="313"/>
    </row>
    <row r="116" spans="1:23" s="614" customFormat="1" ht="82.5" hidden="1" customHeight="1" x14ac:dyDescent="0.2">
      <c r="A116" s="541" t="s">
        <v>588</v>
      </c>
      <c r="B116" s="545"/>
      <c r="C116" s="541" t="s">
        <v>763</v>
      </c>
      <c r="D116" s="543" t="s">
        <v>764</v>
      </c>
      <c r="E116" s="543" t="s">
        <v>3533</v>
      </c>
      <c r="F116" s="541" t="s">
        <v>18</v>
      </c>
      <c r="G116" s="541" t="s">
        <v>203</v>
      </c>
      <c r="H116" s="544" t="s">
        <v>3456</v>
      </c>
      <c r="I116" s="545"/>
      <c r="J116" s="552" t="s">
        <v>538</v>
      </c>
      <c r="K116" s="543" t="s">
        <v>3506</v>
      </c>
      <c r="L116" s="543" t="s">
        <v>3507</v>
      </c>
      <c r="M116" s="545"/>
      <c r="N116" s="545"/>
      <c r="O116" s="542"/>
      <c r="P116" s="545"/>
      <c r="Q116" s="541" t="s">
        <v>3526</v>
      </c>
      <c r="R116" s="542"/>
      <c r="S116" s="550"/>
      <c r="T116" s="545"/>
      <c r="U116" s="542"/>
      <c r="V116" s="547"/>
      <c r="W116" s="547"/>
    </row>
    <row r="117" spans="1:23" s="614" customFormat="1" ht="82.5" hidden="1" customHeight="1" x14ac:dyDescent="0.2">
      <c r="A117" s="541" t="s">
        <v>589</v>
      </c>
      <c r="B117" s="545"/>
      <c r="C117" s="541" t="s">
        <v>766</v>
      </c>
      <c r="D117" s="543" t="s">
        <v>767</v>
      </c>
      <c r="E117" s="543" t="s">
        <v>3533</v>
      </c>
      <c r="F117" s="541" t="s">
        <v>18</v>
      </c>
      <c r="G117" s="541" t="s">
        <v>203</v>
      </c>
      <c r="H117" s="544" t="s">
        <v>3456</v>
      </c>
      <c r="I117" s="545"/>
      <c r="J117" s="552" t="s">
        <v>2190</v>
      </c>
      <c r="K117" s="543" t="s">
        <v>3508</v>
      </c>
      <c r="L117" s="552" t="s">
        <v>3509</v>
      </c>
      <c r="M117" s="545"/>
      <c r="N117" s="545"/>
      <c r="O117" s="542"/>
      <c r="P117" s="545"/>
      <c r="Q117" s="541" t="s">
        <v>3529</v>
      </c>
      <c r="R117" s="542"/>
      <c r="S117" s="550"/>
      <c r="T117" s="545"/>
      <c r="U117" s="542"/>
      <c r="V117" s="547"/>
      <c r="W117" s="547"/>
    </row>
    <row r="118" spans="1:23" s="614" customFormat="1" ht="82.5" hidden="1" customHeight="1" x14ac:dyDescent="0.2">
      <c r="A118" s="541" t="s">
        <v>590</v>
      </c>
      <c r="B118" s="545"/>
      <c r="C118" s="541" t="s">
        <v>769</v>
      </c>
      <c r="D118" s="543" t="s">
        <v>770</v>
      </c>
      <c r="E118" s="543" t="s">
        <v>3533</v>
      </c>
      <c r="F118" s="541" t="s">
        <v>18</v>
      </c>
      <c r="G118" s="541" t="s">
        <v>203</v>
      </c>
      <c r="H118" s="544" t="s">
        <v>3456</v>
      </c>
      <c r="I118" s="545"/>
      <c r="J118" s="552" t="s">
        <v>2190</v>
      </c>
      <c r="K118" s="552" t="s">
        <v>3511</v>
      </c>
      <c r="L118" s="552" t="s">
        <v>3510</v>
      </c>
      <c r="M118" s="545"/>
      <c r="N118" s="545"/>
      <c r="O118" s="542"/>
      <c r="P118" s="545"/>
      <c r="Q118" s="541" t="s">
        <v>3529</v>
      </c>
      <c r="R118" s="542"/>
      <c r="S118" s="550"/>
      <c r="T118" s="545"/>
      <c r="U118" s="542"/>
      <c r="V118" s="547"/>
      <c r="W118" s="547"/>
    </row>
    <row r="119" spans="1:23" s="614" customFormat="1" ht="82.5" hidden="1" customHeight="1" x14ac:dyDescent="0.2">
      <c r="A119" s="541" t="s">
        <v>591</v>
      </c>
      <c r="B119" s="545"/>
      <c r="C119" s="555" t="s">
        <v>772</v>
      </c>
      <c r="D119" s="552" t="s">
        <v>773</v>
      </c>
      <c r="E119" s="543" t="s">
        <v>3533</v>
      </c>
      <c r="F119" s="541" t="s">
        <v>18</v>
      </c>
      <c r="G119" s="541" t="s">
        <v>203</v>
      </c>
      <c r="H119" s="544" t="s">
        <v>3456</v>
      </c>
      <c r="I119" s="545"/>
      <c r="J119" s="552" t="s">
        <v>2190</v>
      </c>
      <c r="K119" s="543" t="s">
        <v>3512</v>
      </c>
      <c r="L119" s="552" t="s">
        <v>3513</v>
      </c>
      <c r="M119" s="545"/>
      <c r="N119" s="545"/>
      <c r="O119" s="542"/>
      <c r="P119" s="545"/>
      <c r="Q119" s="541" t="s">
        <v>3529</v>
      </c>
      <c r="R119" s="542"/>
      <c r="S119" s="550"/>
      <c r="T119" s="545"/>
      <c r="U119" s="542"/>
      <c r="V119" s="547"/>
      <c r="W119" s="547"/>
    </row>
    <row r="120" spans="1:23" s="614" customFormat="1" ht="82.5" hidden="1" customHeight="1" x14ac:dyDescent="0.2">
      <c r="A120" s="541" t="s">
        <v>592</v>
      </c>
      <c r="B120" s="545"/>
      <c r="C120" s="555" t="s">
        <v>775</v>
      </c>
      <c r="D120" s="552" t="s">
        <v>776</v>
      </c>
      <c r="E120" s="543" t="s">
        <v>3533</v>
      </c>
      <c r="F120" s="541" t="s">
        <v>18</v>
      </c>
      <c r="G120" s="541" t="s">
        <v>203</v>
      </c>
      <c r="H120" s="544" t="s">
        <v>3456</v>
      </c>
      <c r="I120" s="545"/>
      <c r="J120" s="552" t="s">
        <v>2190</v>
      </c>
      <c r="K120" s="543" t="s">
        <v>1696</v>
      </c>
      <c r="L120" s="552" t="s">
        <v>3514</v>
      </c>
      <c r="M120" s="545"/>
      <c r="N120" s="545"/>
      <c r="O120" s="542"/>
      <c r="P120" s="545"/>
      <c r="Q120" s="541" t="s">
        <v>3529</v>
      </c>
      <c r="R120" s="542"/>
      <c r="S120" s="550"/>
      <c r="T120" s="545"/>
      <c r="U120" s="542"/>
      <c r="V120" s="547"/>
      <c r="W120" s="547"/>
    </row>
    <row r="121" spans="1:23" s="614" customFormat="1" ht="82.5" hidden="1" customHeight="1" x14ac:dyDescent="0.2">
      <c r="A121" s="541" t="s">
        <v>593</v>
      </c>
      <c r="B121" s="545"/>
      <c r="C121" s="555" t="s">
        <v>779</v>
      </c>
      <c r="D121" s="552" t="s">
        <v>780</v>
      </c>
      <c r="E121" s="543" t="s">
        <v>3533</v>
      </c>
      <c r="F121" s="541" t="s">
        <v>18</v>
      </c>
      <c r="G121" s="541" t="s">
        <v>203</v>
      </c>
      <c r="H121" s="544" t="s">
        <v>3456</v>
      </c>
      <c r="I121" s="545"/>
      <c r="J121" s="552" t="s">
        <v>2190</v>
      </c>
      <c r="K121" s="543" t="s">
        <v>3515</v>
      </c>
      <c r="L121" s="552" t="s">
        <v>3516</v>
      </c>
      <c r="M121" s="545"/>
      <c r="N121" s="545"/>
      <c r="O121" s="542"/>
      <c r="P121" s="545"/>
      <c r="Q121" s="541" t="s">
        <v>3529</v>
      </c>
      <c r="R121" s="542"/>
      <c r="S121" s="550"/>
      <c r="T121" s="545"/>
      <c r="U121" s="542"/>
      <c r="V121" s="547"/>
      <c r="W121" s="547"/>
    </row>
    <row r="122" spans="1:23" s="614" customFormat="1" ht="82.5" hidden="1" customHeight="1" x14ac:dyDescent="0.2">
      <c r="A122" s="541" t="s">
        <v>594</v>
      </c>
      <c r="B122" s="545"/>
      <c r="C122" s="555" t="s">
        <v>782</v>
      </c>
      <c r="D122" s="552" t="s">
        <v>783</v>
      </c>
      <c r="E122" s="543" t="s">
        <v>3533</v>
      </c>
      <c r="F122" s="541" t="s">
        <v>18</v>
      </c>
      <c r="G122" s="541" t="s">
        <v>203</v>
      </c>
      <c r="H122" s="544" t="s">
        <v>3456</v>
      </c>
      <c r="I122" s="545"/>
      <c r="J122" s="552" t="s">
        <v>2190</v>
      </c>
      <c r="K122" s="543" t="s">
        <v>3518</v>
      </c>
      <c r="L122" s="552" t="s">
        <v>3517</v>
      </c>
      <c r="M122" s="545"/>
      <c r="N122" s="545"/>
      <c r="O122" s="542"/>
      <c r="P122" s="545"/>
      <c r="Q122" s="541" t="s">
        <v>3529</v>
      </c>
      <c r="R122" s="542"/>
      <c r="S122" s="550"/>
      <c r="T122" s="545"/>
      <c r="U122" s="542"/>
      <c r="V122" s="547"/>
      <c r="W122" s="547"/>
    </row>
    <row r="123" spans="1:23" s="614" customFormat="1" ht="82.5" hidden="1" customHeight="1" x14ac:dyDescent="0.2">
      <c r="A123" s="541" t="s">
        <v>595</v>
      </c>
      <c r="B123" s="545"/>
      <c r="C123" s="555" t="s">
        <v>786</v>
      </c>
      <c r="D123" s="552" t="s">
        <v>787</v>
      </c>
      <c r="E123" s="543" t="s">
        <v>3533</v>
      </c>
      <c r="F123" s="541" t="s">
        <v>17</v>
      </c>
      <c r="G123" s="541" t="s">
        <v>203</v>
      </c>
      <c r="H123" s="544" t="s">
        <v>3456</v>
      </c>
      <c r="I123" s="545"/>
      <c r="J123" s="552" t="s">
        <v>2190</v>
      </c>
      <c r="K123" s="543" t="s">
        <v>3520</v>
      </c>
      <c r="L123" s="552" t="s">
        <v>3519</v>
      </c>
      <c r="M123" s="545"/>
      <c r="N123" s="545"/>
      <c r="O123" s="542"/>
      <c r="P123" s="545"/>
      <c r="Q123" s="541" t="s">
        <v>3529</v>
      </c>
      <c r="R123" s="542"/>
      <c r="S123" s="550"/>
      <c r="T123" s="545"/>
      <c r="U123" s="542"/>
      <c r="V123" s="547"/>
      <c r="W123" s="547"/>
    </row>
    <row r="124" spans="1:23" s="614" customFormat="1" ht="82.5" hidden="1" customHeight="1" x14ac:dyDescent="0.2">
      <c r="A124" s="541" t="s">
        <v>596</v>
      </c>
      <c r="B124" s="545"/>
      <c r="C124" s="555" t="s">
        <v>791</v>
      </c>
      <c r="D124" s="552" t="s">
        <v>792</v>
      </c>
      <c r="E124" s="552" t="s">
        <v>1022</v>
      </c>
      <c r="F124" s="541" t="s">
        <v>17</v>
      </c>
      <c r="G124" s="541" t="s">
        <v>203</v>
      </c>
      <c r="H124" s="544" t="s">
        <v>3456</v>
      </c>
      <c r="I124" s="545"/>
      <c r="J124" s="552" t="s">
        <v>2190</v>
      </c>
      <c r="K124" s="543" t="s">
        <v>3521</v>
      </c>
      <c r="L124" s="552" t="s">
        <v>3522</v>
      </c>
      <c r="M124" s="545"/>
      <c r="N124" s="545"/>
      <c r="O124" s="542"/>
      <c r="P124" s="545"/>
      <c r="Q124" s="541" t="s">
        <v>3529</v>
      </c>
      <c r="R124" s="542"/>
      <c r="S124" s="550"/>
      <c r="T124" s="545"/>
      <c r="U124" s="542"/>
      <c r="V124" s="547"/>
      <c r="W124" s="547"/>
    </row>
    <row r="125" spans="1:23" s="614" customFormat="1" ht="82.5" hidden="1" customHeight="1" x14ac:dyDescent="0.2">
      <c r="A125" s="541" t="s">
        <v>597</v>
      </c>
      <c r="B125" s="545"/>
      <c r="C125" s="555" t="s">
        <v>794</v>
      </c>
      <c r="D125" s="552" t="s">
        <v>795</v>
      </c>
      <c r="E125" s="552" t="s">
        <v>1022</v>
      </c>
      <c r="F125" s="541" t="s">
        <v>17</v>
      </c>
      <c r="G125" s="541" t="s">
        <v>203</v>
      </c>
      <c r="H125" s="544" t="s">
        <v>3456</v>
      </c>
      <c r="I125" s="545"/>
      <c r="J125" s="552" t="s">
        <v>2190</v>
      </c>
      <c r="K125" s="543" t="s">
        <v>3540</v>
      </c>
      <c r="L125" s="552" t="s">
        <v>3525</v>
      </c>
      <c r="M125" s="545"/>
      <c r="N125" s="545"/>
      <c r="O125" s="542"/>
      <c r="P125" s="545"/>
      <c r="Q125" s="541" t="s">
        <v>3529</v>
      </c>
      <c r="R125" s="542"/>
      <c r="S125" s="550"/>
      <c r="T125" s="545"/>
      <c r="U125" s="542"/>
      <c r="V125" s="547"/>
      <c r="W125" s="547"/>
    </row>
    <row r="126" spans="1:23" s="614" customFormat="1" ht="82.5" hidden="1" customHeight="1" x14ac:dyDescent="0.2">
      <c r="A126" s="541" t="s">
        <v>600</v>
      </c>
      <c r="B126" s="545"/>
      <c r="C126" s="555" t="s">
        <v>797</v>
      </c>
      <c r="D126" s="552" t="s">
        <v>798</v>
      </c>
      <c r="E126" s="552" t="s">
        <v>1022</v>
      </c>
      <c r="F126" s="541" t="s">
        <v>17</v>
      </c>
      <c r="G126" s="541" t="s">
        <v>203</v>
      </c>
      <c r="H126" s="544" t="s">
        <v>3456</v>
      </c>
      <c r="I126" s="545"/>
      <c r="J126" s="552" t="s">
        <v>799</v>
      </c>
      <c r="K126" s="543" t="s">
        <v>1697</v>
      </c>
      <c r="L126" s="543" t="s">
        <v>3523</v>
      </c>
      <c r="M126" s="545"/>
      <c r="N126" s="545"/>
      <c r="O126" s="542"/>
      <c r="P126" s="545"/>
      <c r="Q126" s="541" t="s">
        <v>2406</v>
      </c>
      <c r="R126" s="542"/>
      <c r="S126" s="550"/>
      <c r="T126" s="545"/>
      <c r="U126" s="542"/>
      <c r="V126" s="547"/>
      <c r="W126" s="547"/>
    </row>
    <row r="127" spans="1:23" s="614" customFormat="1" ht="82.5" hidden="1" customHeight="1" x14ac:dyDescent="0.2">
      <c r="A127" s="541" t="s">
        <v>603</v>
      </c>
      <c r="B127" s="545"/>
      <c r="C127" s="555" t="s">
        <v>802</v>
      </c>
      <c r="D127" s="552" t="s">
        <v>803</v>
      </c>
      <c r="E127" s="552" t="s">
        <v>3532</v>
      </c>
      <c r="F127" s="541" t="s">
        <v>18</v>
      </c>
      <c r="G127" s="541" t="s">
        <v>203</v>
      </c>
      <c r="H127" s="544" t="s">
        <v>3456</v>
      </c>
      <c r="I127" s="545"/>
      <c r="J127" s="552" t="s">
        <v>538</v>
      </c>
      <c r="K127" s="543" t="s">
        <v>3541</v>
      </c>
      <c r="L127" s="543" t="s">
        <v>3524</v>
      </c>
      <c r="M127" s="556"/>
      <c r="N127" s="556"/>
      <c r="O127" s="542"/>
      <c r="P127" s="545"/>
      <c r="Q127" s="541" t="s">
        <v>3526</v>
      </c>
      <c r="R127" s="542"/>
      <c r="S127" s="550"/>
      <c r="T127" s="545"/>
      <c r="U127" s="542"/>
      <c r="V127" s="547"/>
      <c r="W127" s="547"/>
    </row>
    <row r="128" spans="1:23" s="614" customFormat="1" ht="82.5" hidden="1" customHeight="1" x14ac:dyDescent="0.2">
      <c r="A128" s="541" t="s">
        <v>606</v>
      </c>
      <c r="B128" s="545"/>
      <c r="C128" s="555" t="s">
        <v>806</v>
      </c>
      <c r="D128" s="552" t="s">
        <v>807</v>
      </c>
      <c r="E128" s="552" t="s">
        <v>3532</v>
      </c>
      <c r="F128" s="541" t="s">
        <v>18</v>
      </c>
      <c r="G128" s="541" t="s">
        <v>203</v>
      </c>
      <c r="H128" s="544" t="s">
        <v>3456</v>
      </c>
      <c r="I128" s="545"/>
      <c r="J128" s="552" t="s">
        <v>538</v>
      </c>
      <c r="K128" s="543" t="s">
        <v>3542</v>
      </c>
      <c r="L128" s="543" t="s">
        <v>808</v>
      </c>
      <c r="M128" s="556"/>
      <c r="N128" s="556"/>
      <c r="O128" s="542"/>
      <c r="P128" s="545"/>
      <c r="Q128" s="541" t="s">
        <v>3526</v>
      </c>
      <c r="R128" s="542"/>
      <c r="S128" s="550"/>
      <c r="T128" s="545"/>
      <c r="U128" s="542"/>
      <c r="V128" s="547"/>
      <c r="W128" s="547"/>
    </row>
    <row r="129" spans="1:23" s="614" customFormat="1" ht="82.5" hidden="1" customHeight="1" x14ac:dyDescent="0.2">
      <c r="A129" s="541" t="s">
        <v>609</v>
      </c>
      <c r="B129" s="545"/>
      <c r="C129" s="555" t="s">
        <v>810</v>
      </c>
      <c r="D129" s="552" t="s">
        <v>811</v>
      </c>
      <c r="E129" s="552" t="s">
        <v>3532</v>
      </c>
      <c r="F129" s="541" t="s">
        <v>18</v>
      </c>
      <c r="G129" s="541" t="s">
        <v>203</v>
      </c>
      <c r="H129" s="544" t="s">
        <v>3456</v>
      </c>
      <c r="I129" s="545"/>
      <c r="J129" s="552" t="s">
        <v>538</v>
      </c>
      <c r="K129" s="543" t="s">
        <v>3543</v>
      </c>
      <c r="L129" s="543" t="s">
        <v>3552</v>
      </c>
      <c r="M129" s="556"/>
      <c r="N129" s="556"/>
      <c r="O129" s="542"/>
      <c r="P129" s="545"/>
      <c r="Q129" s="541" t="s">
        <v>3526</v>
      </c>
      <c r="R129" s="542"/>
      <c r="S129" s="550"/>
      <c r="T129" s="545"/>
      <c r="U129" s="542"/>
      <c r="V129" s="547"/>
      <c r="W129" s="547"/>
    </row>
    <row r="130" spans="1:23" s="614" customFormat="1" ht="82.5" hidden="1" customHeight="1" x14ac:dyDescent="0.2">
      <c r="A130" s="541" t="s">
        <v>612</v>
      </c>
      <c r="B130" s="545"/>
      <c r="C130" s="555" t="s">
        <v>814</v>
      </c>
      <c r="D130" s="552" t="s">
        <v>815</v>
      </c>
      <c r="E130" s="552" t="s">
        <v>3532</v>
      </c>
      <c r="F130" s="541" t="s">
        <v>18</v>
      </c>
      <c r="G130" s="541" t="s">
        <v>203</v>
      </c>
      <c r="H130" s="544" t="s">
        <v>3456</v>
      </c>
      <c r="I130" s="545"/>
      <c r="J130" s="552" t="s">
        <v>538</v>
      </c>
      <c r="K130" s="543" t="s">
        <v>3546</v>
      </c>
      <c r="L130" s="543" t="s">
        <v>3544</v>
      </c>
      <c r="M130" s="545"/>
      <c r="N130" s="545"/>
      <c r="O130" s="542"/>
      <c r="P130" s="545"/>
      <c r="Q130" s="541" t="s">
        <v>3526</v>
      </c>
      <c r="R130" s="542"/>
      <c r="S130" s="550"/>
      <c r="T130" s="545"/>
      <c r="U130" s="542"/>
      <c r="V130" s="547"/>
      <c r="W130" s="547"/>
    </row>
    <row r="131" spans="1:23" s="614" customFormat="1" ht="82.5" hidden="1" customHeight="1" x14ac:dyDescent="0.2">
      <c r="A131" s="541" t="s">
        <v>615</v>
      </c>
      <c r="B131" s="545"/>
      <c r="C131" s="555" t="s">
        <v>818</v>
      </c>
      <c r="D131" s="552" t="s">
        <v>819</v>
      </c>
      <c r="E131" s="552" t="s">
        <v>1021</v>
      </c>
      <c r="F131" s="541" t="s">
        <v>17</v>
      </c>
      <c r="G131" s="541" t="s">
        <v>203</v>
      </c>
      <c r="H131" s="544" t="s">
        <v>3456</v>
      </c>
      <c r="I131" s="545"/>
      <c r="J131" s="552" t="s">
        <v>2194</v>
      </c>
      <c r="K131" s="543" t="s">
        <v>3545</v>
      </c>
      <c r="L131" s="543" t="s">
        <v>3553</v>
      </c>
      <c r="M131" s="545"/>
      <c r="N131" s="545"/>
      <c r="O131" s="542"/>
      <c r="P131" s="545"/>
      <c r="Q131" s="541" t="s">
        <v>2406</v>
      </c>
      <c r="R131" s="542"/>
      <c r="S131" s="550"/>
      <c r="T131" s="545"/>
      <c r="U131" s="542"/>
      <c r="V131" s="547"/>
      <c r="W131" s="547"/>
    </row>
    <row r="132" spans="1:23" s="614" customFormat="1" ht="82.5" hidden="1" customHeight="1" x14ac:dyDescent="0.2">
      <c r="A132" s="541" t="s">
        <v>618</v>
      </c>
      <c r="B132" s="545"/>
      <c r="C132" s="555" t="s">
        <v>820</v>
      </c>
      <c r="D132" s="552" t="s">
        <v>821</v>
      </c>
      <c r="E132" s="552" t="s">
        <v>1021</v>
      </c>
      <c r="F132" s="541" t="s">
        <v>17</v>
      </c>
      <c r="G132" s="541" t="s">
        <v>203</v>
      </c>
      <c r="H132" s="544" t="s">
        <v>3456</v>
      </c>
      <c r="I132" s="545"/>
      <c r="J132" s="552" t="s">
        <v>2195</v>
      </c>
      <c r="K132" s="543" t="s">
        <v>3547</v>
      </c>
      <c r="L132" s="543" t="s">
        <v>3554</v>
      </c>
      <c r="M132" s="545"/>
      <c r="N132" s="545"/>
      <c r="O132" s="542"/>
      <c r="P132" s="545"/>
      <c r="Q132" s="541" t="s">
        <v>2406</v>
      </c>
      <c r="R132" s="542"/>
      <c r="S132" s="550"/>
      <c r="T132" s="545"/>
      <c r="U132" s="542"/>
      <c r="V132" s="547"/>
      <c r="W132" s="547"/>
    </row>
    <row r="133" spans="1:23" s="614" customFormat="1" ht="82.5" hidden="1" customHeight="1" x14ac:dyDescent="0.2">
      <c r="A133" s="541" t="s">
        <v>621</v>
      </c>
      <c r="B133" s="545"/>
      <c r="C133" s="555" t="s">
        <v>822</v>
      </c>
      <c r="D133" s="552" t="s">
        <v>823</v>
      </c>
      <c r="E133" s="552" t="s">
        <v>1021</v>
      </c>
      <c r="F133" s="541" t="s">
        <v>17</v>
      </c>
      <c r="G133" s="541" t="s">
        <v>203</v>
      </c>
      <c r="H133" s="544" t="s">
        <v>3456</v>
      </c>
      <c r="I133" s="545"/>
      <c r="J133" s="552" t="s">
        <v>2196</v>
      </c>
      <c r="K133" s="543" t="s">
        <v>3549</v>
      </c>
      <c r="L133" s="543" t="s">
        <v>3555</v>
      </c>
      <c r="M133" s="545"/>
      <c r="N133" s="545"/>
      <c r="O133" s="542"/>
      <c r="P133" s="545"/>
      <c r="Q133" s="541" t="s">
        <v>2406</v>
      </c>
      <c r="R133" s="542"/>
      <c r="S133" s="550"/>
      <c r="T133" s="545"/>
      <c r="U133" s="542"/>
      <c r="V133" s="547"/>
      <c r="W133" s="547"/>
    </row>
    <row r="134" spans="1:23" s="614" customFormat="1" ht="82.5" hidden="1" customHeight="1" x14ac:dyDescent="0.2">
      <c r="A134" s="541" t="s">
        <v>624</v>
      </c>
      <c r="B134" s="545"/>
      <c r="C134" s="555" t="s">
        <v>825</v>
      </c>
      <c r="D134" s="552" t="s">
        <v>826</v>
      </c>
      <c r="E134" s="552" t="s">
        <v>1021</v>
      </c>
      <c r="F134" s="541" t="s">
        <v>17</v>
      </c>
      <c r="G134" s="541" t="s">
        <v>203</v>
      </c>
      <c r="H134" s="544" t="s">
        <v>3456</v>
      </c>
      <c r="I134" s="545"/>
      <c r="J134" s="552" t="s">
        <v>510</v>
      </c>
      <c r="K134" s="543" t="s">
        <v>3550</v>
      </c>
      <c r="L134" s="543" t="s">
        <v>3556</v>
      </c>
      <c r="M134" s="545"/>
      <c r="N134" s="545"/>
      <c r="O134" s="542"/>
      <c r="P134" s="545"/>
      <c r="Q134" s="541" t="s">
        <v>2406</v>
      </c>
      <c r="R134" s="542"/>
      <c r="S134" s="550"/>
      <c r="T134" s="545"/>
      <c r="U134" s="542"/>
      <c r="V134" s="547"/>
      <c r="W134" s="547"/>
    </row>
    <row r="135" spans="1:23" s="611" customFormat="1" ht="82.5" customHeight="1" x14ac:dyDescent="0.2">
      <c r="A135" s="179" t="s">
        <v>625</v>
      </c>
      <c r="B135" s="97"/>
      <c r="C135" s="182" t="s">
        <v>827</v>
      </c>
      <c r="D135" s="181" t="s">
        <v>828</v>
      </c>
      <c r="E135" s="181" t="s">
        <v>1019</v>
      </c>
      <c r="F135" s="179" t="s">
        <v>19</v>
      </c>
      <c r="G135" s="179" t="s">
        <v>203</v>
      </c>
      <c r="H135" s="282" t="s">
        <v>1772</v>
      </c>
      <c r="I135" s="97"/>
      <c r="J135" s="181" t="s">
        <v>829</v>
      </c>
      <c r="K135" s="180" t="s">
        <v>3551</v>
      </c>
      <c r="L135" s="180" t="s">
        <v>3548</v>
      </c>
      <c r="M135" s="97"/>
      <c r="N135" s="97"/>
      <c r="O135" s="98"/>
      <c r="P135" s="97"/>
      <c r="Q135" s="179" t="s">
        <v>3526</v>
      </c>
      <c r="R135" s="98"/>
      <c r="S135" s="281"/>
      <c r="T135" s="97"/>
      <c r="U135" s="98"/>
      <c r="V135" s="313"/>
      <c r="W135" s="313"/>
    </row>
    <row r="136" spans="1:23" s="611" customFormat="1" ht="82.5" hidden="1" customHeight="1" x14ac:dyDescent="0.2">
      <c r="A136" s="541" t="s">
        <v>627</v>
      </c>
      <c r="B136" s="545"/>
      <c r="C136" s="555" t="s">
        <v>2197</v>
      </c>
      <c r="D136" s="552" t="s">
        <v>830</v>
      </c>
      <c r="E136" s="552" t="s">
        <v>1019</v>
      </c>
      <c r="F136" s="541" t="s">
        <v>19</v>
      </c>
      <c r="G136" s="541" t="s">
        <v>203</v>
      </c>
      <c r="H136" s="544" t="s">
        <v>3456</v>
      </c>
      <c r="I136" s="545"/>
      <c r="J136" s="552" t="s">
        <v>2178</v>
      </c>
      <c r="K136" s="543" t="s">
        <v>3331</v>
      </c>
      <c r="L136" s="543" t="s">
        <v>3332</v>
      </c>
      <c r="M136" s="545"/>
      <c r="N136" s="545"/>
      <c r="O136" s="542"/>
      <c r="P136" s="545"/>
      <c r="Q136" s="541" t="s">
        <v>2406</v>
      </c>
      <c r="R136" s="542"/>
      <c r="S136" s="550"/>
      <c r="T136" s="545"/>
      <c r="U136" s="542"/>
      <c r="V136" s="547"/>
      <c r="W136" s="547"/>
    </row>
    <row r="137" spans="1:23" s="611" customFormat="1" ht="82.5" customHeight="1" x14ac:dyDescent="0.2">
      <c r="A137" s="179" t="s">
        <v>630</v>
      </c>
      <c r="B137" s="97"/>
      <c r="C137" s="182" t="s">
        <v>831</v>
      </c>
      <c r="D137" s="181" t="s">
        <v>832</v>
      </c>
      <c r="E137" s="181" t="s">
        <v>1019</v>
      </c>
      <c r="F137" s="179" t="s">
        <v>17</v>
      </c>
      <c r="G137" s="179" t="s">
        <v>203</v>
      </c>
      <c r="H137" s="282" t="s">
        <v>1772</v>
      </c>
      <c r="I137" s="97"/>
      <c r="J137" s="181" t="s">
        <v>538</v>
      </c>
      <c r="K137" s="180" t="s">
        <v>833</v>
      </c>
      <c r="L137" s="180" t="s">
        <v>834</v>
      </c>
      <c r="M137" s="97"/>
      <c r="N137" s="97"/>
      <c r="O137" s="98"/>
      <c r="P137" s="97"/>
      <c r="Q137" s="179" t="s">
        <v>3526</v>
      </c>
      <c r="R137" s="98"/>
      <c r="S137" s="281"/>
      <c r="T137" s="97"/>
      <c r="U137" s="98"/>
      <c r="V137" s="313"/>
      <c r="W137" s="313"/>
    </row>
    <row r="138" spans="1:23" s="611" customFormat="1" ht="82.5" hidden="1" customHeight="1" x14ac:dyDescent="0.2">
      <c r="A138" s="541" t="s">
        <v>631</v>
      </c>
      <c r="B138" s="545"/>
      <c r="C138" s="555" t="s">
        <v>835</v>
      </c>
      <c r="D138" s="552" t="s">
        <v>836</v>
      </c>
      <c r="E138" s="552" t="s">
        <v>1019</v>
      </c>
      <c r="F138" s="541" t="s">
        <v>17</v>
      </c>
      <c r="G138" s="541" t="s">
        <v>203</v>
      </c>
      <c r="H138" s="544" t="s">
        <v>3456</v>
      </c>
      <c r="I138" s="545"/>
      <c r="J138" s="552" t="s">
        <v>2198</v>
      </c>
      <c r="K138" s="543" t="s">
        <v>3333</v>
      </c>
      <c r="L138" s="543" t="s">
        <v>3334</v>
      </c>
      <c r="M138" s="556"/>
      <c r="N138" s="556"/>
      <c r="O138" s="542"/>
      <c r="P138" s="545"/>
      <c r="Q138" s="541" t="s">
        <v>3529</v>
      </c>
      <c r="R138" s="542"/>
      <c r="S138" s="550"/>
      <c r="T138" s="545"/>
      <c r="U138" s="542"/>
      <c r="V138" s="547"/>
      <c r="W138" s="547"/>
    </row>
    <row r="139" spans="1:23" s="611" customFormat="1" ht="82.5" customHeight="1" x14ac:dyDescent="0.2">
      <c r="A139" s="179" t="s">
        <v>636</v>
      </c>
      <c r="B139" s="97"/>
      <c r="C139" s="182" t="s">
        <v>837</v>
      </c>
      <c r="D139" s="181" t="s">
        <v>838</v>
      </c>
      <c r="E139" s="181" t="s">
        <v>1019</v>
      </c>
      <c r="F139" s="179" t="s">
        <v>18</v>
      </c>
      <c r="G139" s="179" t="s">
        <v>203</v>
      </c>
      <c r="H139" s="282" t="s">
        <v>1772</v>
      </c>
      <c r="I139" s="97"/>
      <c r="J139" s="180" t="s">
        <v>2199</v>
      </c>
      <c r="K139" s="180" t="s">
        <v>1362</v>
      </c>
      <c r="L139" s="180" t="s">
        <v>1363</v>
      </c>
      <c r="M139" s="345"/>
      <c r="N139" s="345"/>
      <c r="O139" s="98"/>
      <c r="P139" s="97"/>
      <c r="Q139" s="179" t="s">
        <v>3529</v>
      </c>
      <c r="R139" s="98"/>
      <c r="S139" s="281"/>
      <c r="T139" s="97"/>
      <c r="U139" s="98"/>
      <c r="V139" s="313"/>
      <c r="W139" s="313"/>
    </row>
    <row r="140" spans="1:23" s="611" customFormat="1" ht="82.5" hidden="1" customHeight="1" x14ac:dyDescent="0.2">
      <c r="A140" s="541" t="s">
        <v>637</v>
      </c>
      <c r="B140" s="545"/>
      <c r="C140" s="555" t="s">
        <v>839</v>
      </c>
      <c r="D140" s="552" t="s">
        <v>840</v>
      </c>
      <c r="E140" s="552" t="s">
        <v>1019</v>
      </c>
      <c r="F140" s="541" t="s">
        <v>19</v>
      </c>
      <c r="G140" s="541" t="s">
        <v>203</v>
      </c>
      <c r="H140" s="544" t="s">
        <v>3456</v>
      </c>
      <c r="I140" s="545"/>
      <c r="J140" s="552" t="s">
        <v>510</v>
      </c>
      <c r="K140" s="543" t="s">
        <v>3338</v>
      </c>
      <c r="L140" s="543" t="s">
        <v>3335</v>
      </c>
      <c r="M140" s="545"/>
      <c r="N140" s="545"/>
      <c r="O140" s="542"/>
      <c r="P140" s="545"/>
      <c r="Q140" s="541" t="s">
        <v>2406</v>
      </c>
      <c r="R140" s="542"/>
      <c r="S140" s="550"/>
      <c r="T140" s="545"/>
      <c r="U140" s="542"/>
      <c r="V140" s="547"/>
      <c r="W140" s="547"/>
    </row>
    <row r="141" spans="1:23" s="611" customFormat="1" ht="82.5" hidden="1" customHeight="1" x14ac:dyDescent="0.2">
      <c r="A141" s="541" t="s">
        <v>638</v>
      </c>
      <c r="B141" s="545"/>
      <c r="C141" s="555" t="s">
        <v>841</v>
      </c>
      <c r="D141" s="552" t="s">
        <v>842</v>
      </c>
      <c r="E141" s="552" t="s">
        <v>1020</v>
      </c>
      <c r="F141" s="541" t="s">
        <v>19</v>
      </c>
      <c r="G141" s="541" t="s">
        <v>203</v>
      </c>
      <c r="H141" s="544" t="s">
        <v>3456</v>
      </c>
      <c r="I141" s="545"/>
      <c r="J141" s="552" t="s">
        <v>1361</v>
      </c>
      <c r="K141" s="543" t="s">
        <v>3337</v>
      </c>
      <c r="L141" s="543" t="s">
        <v>3336</v>
      </c>
      <c r="M141" s="545"/>
      <c r="N141" s="545"/>
      <c r="O141" s="542"/>
      <c r="P141" s="545"/>
      <c r="Q141" s="541" t="s">
        <v>3526</v>
      </c>
      <c r="R141" s="542"/>
      <c r="S141" s="550"/>
      <c r="T141" s="545"/>
      <c r="U141" s="542"/>
      <c r="V141" s="547"/>
      <c r="W141" s="547"/>
    </row>
    <row r="142" spans="1:23" s="611" customFormat="1" ht="82.5" hidden="1" customHeight="1" x14ac:dyDescent="0.2">
      <c r="A142" s="541" t="s">
        <v>639</v>
      </c>
      <c r="B142" s="545"/>
      <c r="C142" s="555" t="s">
        <v>843</v>
      </c>
      <c r="D142" s="552" t="s">
        <v>844</v>
      </c>
      <c r="E142" s="552" t="s">
        <v>1019</v>
      </c>
      <c r="F142" s="541" t="s">
        <v>17</v>
      </c>
      <c r="G142" s="541" t="s">
        <v>203</v>
      </c>
      <c r="H142" s="544" t="s">
        <v>3456</v>
      </c>
      <c r="I142" s="545"/>
      <c r="J142" s="552" t="s">
        <v>1361</v>
      </c>
      <c r="K142" s="543" t="s">
        <v>3339</v>
      </c>
      <c r="L142" s="543" t="s">
        <v>3340</v>
      </c>
      <c r="M142" s="545"/>
      <c r="N142" s="545"/>
      <c r="O142" s="542"/>
      <c r="P142" s="545"/>
      <c r="Q142" s="541" t="s">
        <v>3526</v>
      </c>
      <c r="R142" s="542"/>
      <c r="S142" s="550"/>
      <c r="T142" s="545"/>
      <c r="U142" s="542"/>
      <c r="V142" s="547"/>
      <c r="W142" s="547"/>
    </row>
    <row r="143" spans="1:23" s="611" customFormat="1" ht="82.5" customHeight="1" x14ac:dyDescent="0.2">
      <c r="A143" s="179" t="s">
        <v>640</v>
      </c>
      <c r="B143" s="97"/>
      <c r="C143" s="182" t="s">
        <v>845</v>
      </c>
      <c r="D143" s="181" t="s">
        <v>846</v>
      </c>
      <c r="E143" s="181" t="s">
        <v>1019</v>
      </c>
      <c r="F143" s="179" t="s">
        <v>17</v>
      </c>
      <c r="G143" s="179" t="s">
        <v>203</v>
      </c>
      <c r="H143" s="282" t="s">
        <v>1772</v>
      </c>
      <c r="I143" s="97"/>
      <c r="J143" s="181" t="s">
        <v>611</v>
      </c>
      <c r="K143" s="182" t="s">
        <v>2201</v>
      </c>
      <c r="L143" s="180" t="s">
        <v>847</v>
      </c>
      <c r="M143" s="97"/>
      <c r="N143" s="97"/>
      <c r="O143" s="98"/>
      <c r="P143" s="97"/>
      <c r="Q143" s="179" t="s">
        <v>1044</v>
      </c>
      <c r="R143" s="98"/>
      <c r="S143" s="281"/>
      <c r="T143" s="97"/>
      <c r="U143" s="98"/>
      <c r="V143" s="313"/>
      <c r="W143" s="313"/>
    </row>
    <row r="144" spans="1:23" s="611" customFormat="1" ht="82.5" customHeight="1" x14ac:dyDescent="0.2">
      <c r="A144" s="179" t="s">
        <v>641</v>
      </c>
      <c r="B144" s="97"/>
      <c r="C144" s="182" t="s">
        <v>848</v>
      </c>
      <c r="D144" s="181" t="s">
        <v>849</v>
      </c>
      <c r="E144" s="181" t="s">
        <v>1019</v>
      </c>
      <c r="F144" s="179" t="s">
        <v>17</v>
      </c>
      <c r="G144" s="179" t="s">
        <v>203</v>
      </c>
      <c r="H144" s="282" t="s">
        <v>1772</v>
      </c>
      <c r="I144" s="97"/>
      <c r="J144" s="181" t="s">
        <v>2202</v>
      </c>
      <c r="K144" s="180" t="s">
        <v>1699</v>
      </c>
      <c r="L144" s="180" t="s">
        <v>850</v>
      </c>
      <c r="M144" s="97"/>
      <c r="N144" s="97"/>
      <c r="O144" s="98"/>
      <c r="P144" s="97"/>
      <c r="Q144" s="179" t="s">
        <v>3530</v>
      </c>
      <c r="R144" s="98"/>
      <c r="S144" s="281"/>
      <c r="T144" s="97"/>
      <c r="U144" s="98"/>
      <c r="V144" s="313"/>
      <c r="W144" s="313"/>
    </row>
    <row r="145" spans="1:23" s="611" customFormat="1" ht="82.5" customHeight="1" x14ac:dyDescent="0.2">
      <c r="A145" s="179" t="s">
        <v>642</v>
      </c>
      <c r="B145" s="97"/>
      <c r="C145" s="182" t="s">
        <v>851</v>
      </c>
      <c r="D145" s="181" t="s">
        <v>852</v>
      </c>
      <c r="E145" s="181" t="s">
        <v>1019</v>
      </c>
      <c r="F145" s="179" t="s">
        <v>17</v>
      </c>
      <c r="G145" s="179" t="s">
        <v>203</v>
      </c>
      <c r="H145" s="282" t="s">
        <v>1772</v>
      </c>
      <c r="I145" s="97"/>
      <c r="J145" s="181" t="s">
        <v>611</v>
      </c>
      <c r="K145" s="180" t="s">
        <v>1700</v>
      </c>
      <c r="L145" s="180" t="s">
        <v>853</v>
      </c>
      <c r="M145" s="97"/>
      <c r="N145" s="97"/>
      <c r="O145" s="98"/>
      <c r="P145" s="97"/>
      <c r="Q145" s="179" t="s">
        <v>1044</v>
      </c>
      <c r="R145" s="98"/>
      <c r="S145" s="281"/>
      <c r="T145" s="97"/>
      <c r="U145" s="98"/>
      <c r="V145" s="313"/>
      <c r="W145" s="313"/>
    </row>
    <row r="146" spans="1:23" s="611" customFormat="1" ht="82.5" hidden="1" customHeight="1" x14ac:dyDescent="0.2">
      <c r="A146" s="541" t="s">
        <v>643</v>
      </c>
      <c r="B146" s="545"/>
      <c r="C146" s="555" t="s">
        <v>854</v>
      </c>
      <c r="D146" s="552" t="s">
        <v>855</v>
      </c>
      <c r="E146" s="552" t="s">
        <v>1019</v>
      </c>
      <c r="F146" s="541" t="s">
        <v>17</v>
      </c>
      <c r="G146" s="541" t="s">
        <v>203</v>
      </c>
      <c r="H146" s="544" t="s">
        <v>3456</v>
      </c>
      <c r="I146" s="545"/>
      <c r="J146" s="552" t="s">
        <v>2203</v>
      </c>
      <c r="K146" s="543" t="s">
        <v>3341</v>
      </c>
      <c r="L146" s="543" t="s">
        <v>3342</v>
      </c>
      <c r="M146" s="545"/>
      <c r="N146" s="545"/>
      <c r="O146" s="542"/>
      <c r="P146" s="545"/>
      <c r="Q146" s="541" t="s">
        <v>3528</v>
      </c>
      <c r="R146" s="542"/>
      <c r="S146" s="550"/>
      <c r="T146" s="545"/>
      <c r="U146" s="542"/>
      <c r="V146" s="547"/>
      <c r="W146" s="547"/>
    </row>
    <row r="147" spans="1:23" s="611" customFormat="1" ht="82.5" customHeight="1" x14ac:dyDescent="0.2">
      <c r="A147" s="179" t="s">
        <v>644</v>
      </c>
      <c r="B147" s="97"/>
      <c r="C147" s="182" t="s">
        <v>857</v>
      </c>
      <c r="D147" s="181" t="s">
        <v>858</v>
      </c>
      <c r="E147" s="181" t="s">
        <v>1019</v>
      </c>
      <c r="F147" s="179" t="s">
        <v>17</v>
      </c>
      <c r="G147" s="179" t="s">
        <v>203</v>
      </c>
      <c r="H147" s="282" t="s">
        <v>1772</v>
      </c>
      <c r="I147" s="97"/>
      <c r="J147" s="181" t="s">
        <v>2203</v>
      </c>
      <c r="K147" s="180" t="s">
        <v>2204</v>
      </c>
      <c r="L147" s="180" t="s">
        <v>859</v>
      </c>
      <c r="M147" s="97"/>
      <c r="N147" s="97"/>
      <c r="O147" s="98"/>
      <c r="P147" s="97"/>
      <c r="Q147" s="179" t="s">
        <v>3528</v>
      </c>
      <c r="R147" s="98"/>
      <c r="S147" s="281"/>
      <c r="T147" s="97"/>
      <c r="U147" s="98"/>
      <c r="V147" s="313"/>
      <c r="W147" s="313"/>
    </row>
    <row r="148" spans="1:23" s="611" customFormat="1" ht="82.5" hidden="1" customHeight="1" x14ac:dyDescent="0.2">
      <c r="A148" s="541" t="s">
        <v>645</v>
      </c>
      <c r="B148" s="545"/>
      <c r="C148" s="555" t="s">
        <v>862</v>
      </c>
      <c r="D148" s="552" t="s">
        <v>863</v>
      </c>
      <c r="E148" s="552" t="s">
        <v>1019</v>
      </c>
      <c r="F148" s="541" t="s">
        <v>18</v>
      </c>
      <c r="G148" s="541" t="s">
        <v>203</v>
      </c>
      <c r="H148" s="544" t="s">
        <v>3456</v>
      </c>
      <c r="I148" s="545"/>
      <c r="J148" s="552" t="s">
        <v>538</v>
      </c>
      <c r="K148" s="543" t="s">
        <v>3343</v>
      </c>
      <c r="L148" s="543" t="s">
        <v>3344</v>
      </c>
      <c r="M148" s="545"/>
      <c r="N148" s="545"/>
      <c r="O148" s="542"/>
      <c r="P148" s="545"/>
      <c r="Q148" s="541" t="s">
        <v>3526</v>
      </c>
      <c r="R148" s="542"/>
      <c r="S148" s="550"/>
      <c r="T148" s="545"/>
      <c r="U148" s="542"/>
      <c r="V148" s="547"/>
      <c r="W148" s="547"/>
    </row>
    <row r="149" spans="1:23" s="611" customFormat="1" ht="82.5" hidden="1" customHeight="1" x14ac:dyDescent="0.2">
      <c r="A149" s="541" t="s">
        <v>975</v>
      </c>
      <c r="B149" s="545"/>
      <c r="C149" s="555" t="s">
        <v>867</v>
      </c>
      <c r="D149" s="552" t="s">
        <v>868</v>
      </c>
      <c r="E149" s="552" t="s">
        <v>1019</v>
      </c>
      <c r="F149" s="541" t="s">
        <v>18</v>
      </c>
      <c r="G149" s="541" t="s">
        <v>203</v>
      </c>
      <c r="H149" s="544" t="s">
        <v>3456</v>
      </c>
      <c r="I149" s="545"/>
      <c r="J149" s="552" t="s">
        <v>2178</v>
      </c>
      <c r="K149" s="543" t="s">
        <v>3345</v>
      </c>
      <c r="L149" s="543" t="s">
        <v>3346</v>
      </c>
      <c r="M149" s="545"/>
      <c r="N149" s="545"/>
      <c r="O149" s="542"/>
      <c r="P149" s="545"/>
      <c r="Q149" s="541" t="s">
        <v>2406</v>
      </c>
      <c r="R149" s="542"/>
      <c r="S149" s="550"/>
      <c r="T149" s="545"/>
      <c r="U149" s="542"/>
      <c r="V149" s="547"/>
      <c r="W149" s="547"/>
    </row>
    <row r="150" spans="1:23" s="611" customFormat="1" ht="82.5" customHeight="1" x14ac:dyDescent="0.2">
      <c r="A150" s="179" t="s">
        <v>976</v>
      </c>
      <c r="B150" s="97"/>
      <c r="C150" s="182" t="s">
        <v>869</v>
      </c>
      <c r="D150" s="181" t="s">
        <v>870</v>
      </c>
      <c r="E150" s="181" t="s">
        <v>1019</v>
      </c>
      <c r="F150" s="179" t="s">
        <v>18</v>
      </c>
      <c r="G150" s="179" t="s">
        <v>203</v>
      </c>
      <c r="H150" s="282" t="s">
        <v>1772</v>
      </c>
      <c r="I150" s="97"/>
      <c r="J150" s="181" t="s">
        <v>2205</v>
      </c>
      <c r="K150" s="178" t="s">
        <v>871</v>
      </c>
      <c r="L150" s="509" t="s">
        <v>872</v>
      </c>
      <c r="M150" s="97"/>
      <c r="N150" s="97"/>
      <c r="O150" s="98"/>
      <c r="P150" s="97"/>
      <c r="Q150" s="179" t="s">
        <v>1044</v>
      </c>
      <c r="R150" s="98"/>
      <c r="S150" s="281"/>
      <c r="T150" s="97"/>
      <c r="U150" s="98"/>
      <c r="V150" s="313"/>
      <c r="W150" s="313"/>
    </row>
    <row r="151" spans="1:23" s="611" customFormat="1" ht="82.5" customHeight="1" x14ac:dyDescent="0.2">
      <c r="A151" s="179" t="s">
        <v>646</v>
      </c>
      <c r="B151" s="97"/>
      <c r="C151" s="182" t="s">
        <v>873</v>
      </c>
      <c r="D151" s="181" t="s">
        <v>874</v>
      </c>
      <c r="E151" s="181" t="s">
        <v>1019</v>
      </c>
      <c r="F151" s="179" t="s">
        <v>18</v>
      </c>
      <c r="G151" s="179" t="s">
        <v>203</v>
      </c>
      <c r="H151" s="282" t="s">
        <v>1772</v>
      </c>
      <c r="I151" s="97"/>
      <c r="J151" s="181" t="s">
        <v>611</v>
      </c>
      <c r="K151" s="180" t="s">
        <v>2206</v>
      </c>
      <c r="L151" s="180" t="s">
        <v>876</v>
      </c>
      <c r="M151" s="97"/>
      <c r="N151" s="97"/>
      <c r="O151" s="98"/>
      <c r="P151" s="97"/>
      <c r="Q151" s="179" t="s">
        <v>1044</v>
      </c>
      <c r="R151" s="98"/>
      <c r="S151" s="281"/>
      <c r="T151" s="97"/>
      <c r="U151" s="98"/>
      <c r="V151" s="313"/>
      <c r="W151" s="313"/>
    </row>
    <row r="152" spans="1:23" s="611" customFormat="1" ht="82.5" customHeight="1" x14ac:dyDescent="0.2">
      <c r="A152" s="179" t="s">
        <v>647</v>
      </c>
      <c r="B152" s="97"/>
      <c r="C152" s="182" t="s">
        <v>877</v>
      </c>
      <c r="D152" s="181" t="s">
        <v>878</v>
      </c>
      <c r="E152" s="181" t="s">
        <v>1019</v>
      </c>
      <c r="F152" s="179" t="s">
        <v>18</v>
      </c>
      <c r="G152" s="179" t="s">
        <v>203</v>
      </c>
      <c r="H152" s="282" t="s">
        <v>1772</v>
      </c>
      <c r="I152" s="97"/>
      <c r="J152" s="181" t="s">
        <v>2207</v>
      </c>
      <c r="K152" s="180" t="s">
        <v>879</v>
      </c>
      <c r="L152" s="180" t="s">
        <v>880</v>
      </c>
      <c r="M152" s="97"/>
      <c r="N152" s="97"/>
      <c r="O152" s="98"/>
      <c r="P152" s="97"/>
      <c r="Q152" s="179" t="s">
        <v>3526</v>
      </c>
      <c r="R152" s="98"/>
      <c r="S152" s="281"/>
      <c r="T152" s="97"/>
      <c r="U152" s="98"/>
      <c r="V152" s="313"/>
      <c r="W152" s="313"/>
    </row>
    <row r="153" spans="1:23" s="611" customFormat="1" ht="82.5" hidden="1" customHeight="1" x14ac:dyDescent="0.2">
      <c r="A153" s="541" t="s">
        <v>648</v>
      </c>
      <c r="B153" s="545"/>
      <c r="C153" s="555" t="s">
        <v>881</v>
      </c>
      <c r="D153" s="552" t="s">
        <v>882</v>
      </c>
      <c r="E153" s="552" t="s">
        <v>1019</v>
      </c>
      <c r="F153" s="541" t="s">
        <v>18</v>
      </c>
      <c r="G153" s="541" t="s">
        <v>203</v>
      </c>
      <c r="H153" s="544" t="s">
        <v>3456</v>
      </c>
      <c r="I153" s="545"/>
      <c r="J153" s="552" t="s">
        <v>1703</v>
      </c>
      <c r="K153" s="543" t="s">
        <v>3347</v>
      </c>
      <c r="L153" s="543" t="s">
        <v>3348</v>
      </c>
      <c r="M153" s="545"/>
      <c r="N153" s="545"/>
      <c r="O153" s="542"/>
      <c r="P153" s="545"/>
      <c r="Q153" s="541" t="s">
        <v>3526</v>
      </c>
      <c r="R153" s="542"/>
      <c r="S153" s="550"/>
      <c r="T153" s="545"/>
      <c r="U153" s="542"/>
      <c r="V153" s="547"/>
      <c r="W153" s="547"/>
    </row>
    <row r="154" spans="1:23" s="611" customFormat="1" ht="82.5" hidden="1" customHeight="1" x14ac:dyDescent="0.2">
      <c r="A154" s="541" t="s">
        <v>649</v>
      </c>
      <c r="B154" s="545"/>
      <c r="C154" s="555" t="s">
        <v>885</v>
      </c>
      <c r="D154" s="552" t="s">
        <v>886</v>
      </c>
      <c r="E154" s="552" t="s">
        <v>1018</v>
      </c>
      <c r="F154" s="541" t="s">
        <v>18</v>
      </c>
      <c r="G154" s="541" t="s">
        <v>203</v>
      </c>
      <c r="H154" s="544" t="s">
        <v>3456</v>
      </c>
      <c r="I154" s="545"/>
      <c r="J154" s="552" t="s">
        <v>2208</v>
      </c>
      <c r="K154" s="543" t="s">
        <v>3349</v>
      </c>
      <c r="L154" s="543" t="s">
        <v>3350</v>
      </c>
      <c r="M154" s="545"/>
      <c r="N154" s="545"/>
      <c r="O154" s="542"/>
      <c r="P154" s="545"/>
      <c r="Q154" s="541" t="s">
        <v>1044</v>
      </c>
      <c r="R154" s="542"/>
      <c r="S154" s="550"/>
      <c r="T154" s="545"/>
      <c r="U154" s="542"/>
      <c r="V154" s="547"/>
      <c r="W154" s="547"/>
    </row>
    <row r="155" spans="1:23" s="611" customFormat="1" ht="82.5" customHeight="1" x14ac:dyDescent="0.2">
      <c r="A155" s="179" t="s">
        <v>651</v>
      </c>
      <c r="B155" s="97"/>
      <c r="C155" s="182" t="s">
        <v>887</v>
      </c>
      <c r="D155" s="181" t="s">
        <v>888</v>
      </c>
      <c r="E155" s="181" t="s">
        <v>1017</v>
      </c>
      <c r="F155" s="179" t="s">
        <v>18</v>
      </c>
      <c r="G155" s="179" t="s">
        <v>203</v>
      </c>
      <c r="H155" s="282" t="s">
        <v>1772</v>
      </c>
      <c r="I155" s="97"/>
      <c r="J155" s="181" t="s">
        <v>538</v>
      </c>
      <c r="K155" s="180" t="s">
        <v>1704</v>
      </c>
      <c r="L155" s="180" t="s">
        <v>889</v>
      </c>
      <c r="M155" s="97"/>
      <c r="N155" s="97"/>
      <c r="O155" s="98"/>
      <c r="P155" s="97"/>
      <c r="Q155" s="179" t="s">
        <v>3526</v>
      </c>
      <c r="R155" s="98"/>
      <c r="S155" s="281"/>
      <c r="T155" s="97"/>
      <c r="U155" s="313"/>
      <c r="V155" s="313"/>
      <c r="W155" s="313"/>
    </row>
    <row r="156" spans="1:23" s="611" customFormat="1" ht="82.5" customHeight="1" x14ac:dyDescent="0.2">
      <c r="A156" s="179" t="s">
        <v>654</v>
      </c>
      <c r="B156" s="97"/>
      <c r="C156" s="182" t="s">
        <v>890</v>
      </c>
      <c r="D156" s="181" t="s">
        <v>891</v>
      </c>
      <c r="E156" s="181" t="s">
        <v>1017</v>
      </c>
      <c r="F156" s="179" t="s">
        <v>18</v>
      </c>
      <c r="G156" s="179" t="s">
        <v>203</v>
      </c>
      <c r="H156" s="282" t="s">
        <v>1772</v>
      </c>
      <c r="I156" s="97"/>
      <c r="J156" s="181" t="s">
        <v>538</v>
      </c>
      <c r="K156" s="180" t="s">
        <v>1705</v>
      </c>
      <c r="L156" s="180" t="s">
        <v>892</v>
      </c>
      <c r="M156" s="97"/>
      <c r="N156" s="97"/>
      <c r="O156" s="98"/>
      <c r="P156" s="97"/>
      <c r="Q156" s="179" t="s">
        <v>3526</v>
      </c>
      <c r="R156" s="98"/>
      <c r="S156" s="281"/>
      <c r="T156" s="97"/>
      <c r="U156" s="313"/>
      <c r="V156" s="313"/>
      <c r="W156" s="313"/>
    </row>
    <row r="157" spans="1:23" s="611" customFormat="1" ht="82.5" customHeight="1" x14ac:dyDescent="0.2">
      <c r="A157" s="179" t="s">
        <v>2200</v>
      </c>
      <c r="B157" s="97"/>
      <c r="C157" s="182" t="s">
        <v>893</v>
      </c>
      <c r="D157" s="181" t="s">
        <v>894</v>
      </c>
      <c r="E157" s="181" t="s">
        <v>1016</v>
      </c>
      <c r="F157" s="179" t="s">
        <v>17</v>
      </c>
      <c r="G157" s="179" t="s">
        <v>203</v>
      </c>
      <c r="H157" s="282" t="s">
        <v>1772</v>
      </c>
      <c r="I157" s="97"/>
      <c r="J157" s="181" t="s">
        <v>510</v>
      </c>
      <c r="K157" s="180" t="s">
        <v>895</v>
      </c>
      <c r="L157" s="180" t="s">
        <v>896</v>
      </c>
      <c r="M157" s="97"/>
      <c r="N157" s="97"/>
      <c r="O157" s="98"/>
      <c r="P157" s="97"/>
      <c r="Q157" s="179" t="s">
        <v>2406</v>
      </c>
      <c r="R157" s="98"/>
      <c r="S157" s="281"/>
      <c r="T157" s="97"/>
      <c r="U157" s="313"/>
      <c r="V157" s="313"/>
      <c r="W157" s="313"/>
    </row>
    <row r="158" spans="1:23" s="611" customFormat="1" ht="82.5" hidden="1" customHeight="1" x14ac:dyDescent="0.2">
      <c r="A158" s="541" t="s">
        <v>659</v>
      </c>
      <c r="B158" s="545"/>
      <c r="C158" s="541" t="s">
        <v>897</v>
      </c>
      <c r="D158" s="543" t="s">
        <v>898</v>
      </c>
      <c r="E158" s="543" t="s">
        <v>1015</v>
      </c>
      <c r="F158" s="541" t="s">
        <v>17</v>
      </c>
      <c r="G158" s="541" t="s">
        <v>203</v>
      </c>
      <c r="H158" s="544" t="s">
        <v>3456</v>
      </c>
      <c r="I158" s="545"/>
      <c r="J158" s="543" t="s">
        <v>2209</v>
      </c>
      <c r="K158" s="543" t="s">
        <v>3351</v>
      </c>
      <c r="L158" s="543" t="s">
        <v>3352</v>
      </c>
      <c r="M158" s="545"/>
      <c r="N158" s="545"/>
      <c r="O158" s="542"/>
      <c r="P158" s="545"/>
      <c r="Q158" s="541" t="s">
        <v>3529</v>
      </c>
      <c r="R158" s="542"/>
      <c r="S158" s="550"/>
      <c r="T158" s="545"/>
      <c r="U158" s="547"/>
      <c r="V158" s="547"/>
      <c r="W158" s="547"/>
    </row>
    <row r="159" spans="1:23" s="611" customFormat="1" ht="82.5" hidden="1" customHeight="1" x14ac:dyDescent="0.2">
      <c r="A159" s="541" t="s">
        <v>661</v>
      </c>
      <c r="B159" s="545"/>
      <c r="C159" s="541" t="s">
        <v>899</v>
      </c>
      <c r="D159" s="543" t="s">
        <v>900</v>
      </c>
      <c r="E159" s="543" t="s">
        <v>1014</v>
      </c>
      <c r="F159" s="541" t="s">
        <v>17</v>
      </c>
      <c r="G159" s="541" t="s">
        <v>203</v>
      </c>
      <c r="H159" s="544" t="s">
        <v>3456</v>
      </c>
      <c r="I159" s="545"/>
      <c r="J159" s="543" t="s">
        <v>2210</v>
      </c>
      <c r="K159" s="543" t="s">
        <v>3353</v>
      </c>
      <c r="L159" s="543" t="s">
        <v>3354</v>
      </c>
      <c r="M159" s="545"/>
      <c r="N159" s="545"/>
      <c r="O159" s="542"/>
      <c r="P159" s="545"/>
      <c r="Q159" s="541" t="s">
        <v>3529</v>
      </c>
      <c r="R159" s="542"/>
      <c r="S159" s="550"/>
      <c r="T159" s="545"/>
      <c r="U159" s="547"/>
      <c r="V159" s="547"/>
      <c r="W159" s="547"/>
    </row>
    <row r="160" spans="1:23" s="611" customFormat="1" ht="82.5" hidden="1" customHeight="1" x14ac:dyDescent="0.2">
      <c r="A160" s="541" t="s">
        <v>664</v>
      </c>
      <c r="B160" s="545"/>
      <c r="C160" s="541" t="s">
        <v>302</v>
      </c>
      <c r="D160" s="541" t="s">
        <v>303</v>
      </c>
      <c r="E160" s="541" t="s">
        <v>1013</v>
      </c>
      <c r="F160" s="541" t="s">
        <v>17</v>
      </c>
      <c r="G160" s="541" t="s">
        <v>203</v>
      </c>
      <c r="H160" s="544" t="s">
        <v>3456</v>
      </c>
      <c r="I160" s="545"/>
      <c r="J160" s="541" t="s">
        <v>901</v>
      </c>
      <c r="K160" s="557" t="s">
        <v>902</v>
      </c>
      <c r="L160" s="557" t="s">
        <v>903</v>
      </c>
      <c r="M160" s="558"/>
      <c r="N160" s="558"/>
      <c r="O160" s="542"/>
      <c r="P160" s="545"/>
      <c r="Q160" s="541" t="s">
        <v>2406</v>
      </c>
      <c r="R160" s="542"/>
      <c r="S160" s="550"/>
      <c r="T160" s="545"/>
      <c r="U160" s="545"/>
      <c r="V160" s="547"/>
      <c r="W160" s="547"/>
    </row>
    <row r="161" spans="1:23" s="611" customFormat="1" ht="82.5" hidden="1" customHeight="1" x14ac:dyDescent="0.2">
      <c r="A161" s="541" t="s">
        <v>667</v>
      </c>
      <c r="B161" s="545"/>
      <c r="C161" s="541" t="s">
        <v>904</v>
      </c>
      <c r="D161" s="541" t="s">
        <v>905</v>
      </c>
      <c r="E161" s="541" t="s">
        <v>1012</v>
      </c>
      <c r="F161" s="541" t="s">
        <v>17</v>
      </c>
      <c r="G161" s="541" t="s">
        <v>203</v>
      </c>
      <c r="H161" s="544" t="s">
        <v>3456</v>
      </c>
      <c r="I161" s="545"/>
      <c r="J161" s="541" t="s">
        <v>906</v>
      </c>
      <c r="K161" s="557" t="s">
        <v>907</v>
      </c>
      <c r="L161" s="557" t="s">
        <v>908</v>
      </c>
      <c r="M161" s="558"/>
      <c r="N161" s="558"/>
      <c r="O161" s="542"/>
      <c r="P161" s="545"/>
      <c r="Q161" s="541" t="s">
        <v>2406</v>
      </c>
      <c r="R161" s="542"/>
      <c r="S161" s="550"/>
      <c r="T161" s="550"/>
      <c r="U161" s="545"/>
      <c r="V161" s="547"/>
      <c r="W161" s="547"/>
    </row>
    <row r="162" spans="1:23" s="611" customFormat="1" ht="82.5" hidden="1" customHeight="1" x14ac:dyDescent="0.2">
      <c r="A162" s="541" t="s">
        <v>670</v>
      </c>
      <c r="B162" s="545"/>
      <c r="C162" s="541" t="s">
        <v>909</v>
      </c>
      <c r="D162" s="541" t="s">
        <v>910</v>
      </c>
      <c r="E162" s="541" t="s">
        <v>1012</v>
      </c>
      <c r="F162" s="541" t="s">
        <v>17</v>
      </c>
      <c r="G162" s="541" t="s">
        <v>203</v>
      </c>
      <c r="H162" s="544" t="s">
        <v>3456</v>
      </c>
      <c r="I162" s="545"/>
      <c r="J162" s="541" t="s">
        <v>911</v>
      </c>
      <c r="K162" s="557" t="s">
        <v>912</v>
      </c>
      <c r="L162" s="557" t="s">
        <v>908</v>
      </c>
      <c r="M162" s="558"/>
      <c r="N162" s="558"/>
      <c r="O162" s="542"/>
      <c r="P162" s="545"/>
      <c r="Q162" s="541" t="s">
        <v>2406</v>
      </c>
      <c r="R162" s="542"/>
      <c r="S162" s="550"/>
      <c r="T162" s="550"/>
      <c r="U162" s="545"/>
      <c r="V162" s="547"/>
      <c r="W162" s="547"/>
    </row>
    <row r="163" spans="1:23" s="611" customFormat="1" ht="82.5" customHeight="1" x14ac:dyDescent="0.2">
      <c r="A163" s="179" t="s">
        <v>673</v>
      </c>
      <c r="B163" s="511"/>
      <c r="C163" s="179" t="s">
        <v>913</v>
      </c>
      <c r="D163" s="510" t="s">
        <v>914</v>
      </c>
      <c r="E163" s="510" t="s">
        <v>3532</v>
      </c>
      <c r="F163" s="179" t="s">
        <v>17</v>
      </c>
      <c r="G163" s="179" t="s">
        <v>203</v>
      </c>
      <c r="H163" s="282" t="s">
        <v>1772</v>
      </c>
      <c r="I163" s="511"/>
      <c r="J163" s="179" t="s">
        <v>510</v>
      </c>
      <c r="K163" s="510" t="s">
        <v>915</v>
      </c>
      <c r="L163" s="182" t="s">
        <v>916</v>
      </c>
      <c r="M163" s="512"/>
      <c r="N163" s="512"/>
      <c r="O163" s="98"/>
      <c r="P163" s="511"/>
      <c r="Q163" s="182" t="s">
        <v>2406</v>
      </c>
      <c r="R163" s="98"/>
      <c r="S163" s="281"/>
      <c r="T163" s="512"/>
      <c r="U163" s="507"/>
      <c r="V163" s="313"/>
      <c r="W163" s="313"/>
    </row>
    <row r="164" spans="1:23" s="611" customFormat="1" ht="82.5" customHeight="1" x14ac:dyDescent="0.2">
      <c r="A164" s="179" t="s">
        <v>677</v>
      </c>
      <c r="B164" s="511"/>
      <c r="C164" s="179" t="s">
        <v>917</v>
      </c>
      <c r="D164" s="510" t="s">
        <v>918</v>
      </c>
      <c r="E164" s="510" t="s">
        <v>1010</v>
      </c>
      <c r="F164" s="179" t="s">
        <v>17</v>
      </c>
      <c r="G164" s="179" t="s">
        <v>203</v>
      </c>
      <c r="H164" s="282" t="s">
        <v>1772</v>
      </c>
      <c r="I164" s="511"/>
      <c r="J164" s="179" t="s">
        <v>510</v>
      </c>
      <c r="K164" s="510" t="s">
        <v>919</v>
      </c>
      <c r="L164" s="182" t="s">
        <v>920</v>
      </c>
      <c r="M164" s="512"/>
      <c r="N164" s="512"/>
      <c r="O164" s="98"/>
      <c r="P164" s="511"/>
      <c r="Q164" s="182" t="s">
        <v>2406</v>
      </c>
      <c r="R164" s="98"/>
      <c r="S164" s="281"/>
      <c r="T164" s="512"/>
      <c r="U164" s="507"/>
      <c r="V164" s="313"/>
      <c r="W164" s="313"/>
    </row>
    <row r="165" spans="1:23" s="611" customFormat="1" ht="82.5" customHeight="1" x14ac:dyDescent="0.2">
      <c r="A165" s="179" t="s">
        <v>679</v>
      </c>
      <c r="B165" s="513"/>
      <c r="C165" s="523" t="s">
        <v>1137</v>
      </c>
      <c r="D165" s="523" t="s">
        <v>1137</v>
      </c>
      <c r="E165" s="523" t="s">
        <v>3533</v>
      </c>
      <c r="F165" s="284" t="s">
        <v>18</v>
      </c>
      <c r="G165" s="622" t="s">
        <v>1046</v>
      </c>
      <c r="H165" s="282" t="s">
        <v>1772</v>
      </c>
      <c r="I165" s="285"/>
      <c r="J165" s="514" t="s">
        <v>2211</v>
      </c>
      <c r="K165" s="294" t="s">
        <v>1138</v>
      </c>
      <c r="L165" s="294" t="s">
        <v>1139</v>
      </c>
      <c r="M165" s="139"/>
      <c r="N165" s="139"/>
      <c r="O165" s="98"/>
      <c r="P165" s="142"/>
      <c r="Q165" s="615" t="s">
        <v>3526</v>
      </c>
      <c r="R165" s="142"/>
      <c r="S165" s="143"/>
      <c r="T165" s="515"/>
      <c r="U165" s="516"/>
      <c r="V165" s="313"/>
      <c r="W165" s="313"/>
    </row>
    <row r="166" spans="1:23" s="611" customFormat="1" ht="82.5" customHeight="1" x14ac:dyDescent="0.2">
      <c r="A166" s="179" t="s">
        <v>682</v>
      </c>
      <c r="B166" s="517"/>
      <c r="C166" s="298" t="s">
        <v>2212</v>
      </c>
      <c r="D166" s="298" t="s">
        <v>1140</v>
      </c>
      <c r="E166" s="523" t="s">
        <v>3533</v>
      </c>
      <c r="F166" s="284" t="s">
        <v>18</v>
      </c>
      <c r="G166" s="622" t="s">
        <v>1046</v>
      </c>
      <c r="H166" s="282" t="s">
        <v>1772</v>
      </c>
      <c r="I166" s="285"/>
      <c r="J166" s="294" t="s">
        <v>2213</v>
      </c>
      <c r="K166" s="294" t="s">
        <v>1141</v>
      </c>
      <c r="L166" s="294" t="s">
        <v>1142</v>
      </c>
      <c r="M166" s="139"/>
      <c r="N166" s="139"/>
      <c r="O166" s="98"/>
      <c r="P166" s="142"/>
      <c r="Q166" s="615" t="s">
        <v>3529</v>
      </c>
      <c r="R166" s="142"/>
      <c r="S166" s="143"/>
      <c r="T166" s="515"/>
      <c r="U166" s="516"/>
      <c r="V166" s="313"/>
      <c r="W166" s="313"/>
    </row>
    <row r="167" spans="1:23" s="611" customFormat="1" ht="82.5" customHeight="1" x14ac:dyDescent="0.2">
      <c r="A167" s="179" t="s">
        <v>685</v>
      </c>
      <c r="B167" s="518"/>
      <c r="C167" s="615" t="s">
        <v>1143</v>
      </c>
      <c r="D167" s="615" t="s">
        <v>1143</v>
      </c>
      <c r="E167" s="523" t="s">
        <v>3533</v>
      </c>
      <c r="F167" s="284" t="s">
        <v>18</v>
      </c>
      <c r="G167" s="622" t="s">
        <v>1046</v>
      </c>
      <c r="H167" s="282" t="s">
        <v>1772</v>
      </c>
      <c r="I167" s="285"/>
      <c r="J167" s="188" t="s">
        <v>2214</v>
      </c>
      <c r="K167" s="294" t="s">
        <v>1144</v>
      </c>
      <c r="L167" s="294" t="s">
        <v>1145</v>
      </c>
      <c r="M167" s="139"/>
      <c r="N167" s="139"/>
      <c r="O167" s="98"/>
      <c r="P167" s="142"/>
      <c r="Q167" s="615" t="s">
        <v>3526</v>
      </c>
      <c r="R167" s="142"/>
      <c r="S167" s="143"/>
      <c r="T167" s="515"/>
      <c r="U167" s="516"/>
      <c r="V167" s="313"/>
      <c r="W167" s="313"/>
    </row>
    <row r="168" spans="1:23" s="611" customFormat="1" ht="82.5" customHeight="1" x14ac:dyDescent="0.2">
      <c r="A168" s="179" t="s">
        <v>688</v>
      </c>
      <c r="B168" s="311"/>
      <c r="C168" s="183" t="s">
        <v>1146</v>
      </c>
      <c r="D168" s="183" t="s">
        <v>1146</v>
      </c>
      <c r="E168" s="523" t="s">
        <v>3533</v>
      </c>
      <c r="F168" s="284" t="s">
        <v>18</v>
      </c>
      <c r="G168" s="622" t="s">
        <v>1046</v>
      </c>
      <c r="H168" s="282" t="s">
        <v>1772</v>
      </c>
      <c r="I168" s="285"/>
      <c r="J168" s="186" t="s">
        <v>2215</v>
      </c>
      <c r="K168" s="184" t="s">
        <v>1147</v>
      </c>
      <c r="L168" s="184" t="s">
        <v>1148</v>
      </c>
      <c r="M168" s="139"/>
      <c r="N168" s="139"/>
      <c r="O168" s="98"/>
      <c r="P168" s="142"/>
      <c r="Q168" s="615" t="s">
        <v>3526</v>
      </c>
      <c r="R168" s="142"/>
      <c r="S168" s="287"/>
      <c r="T168" s="286"/>
      <c r="U168" s="288"/>
      <c r="V168" s="313"/>
      <c r="W168" s="313"/>
    </row>
    <row r="169" spans="1:23" s="611" customFormat="1" ht="82.5" customHeight="1" x14ac:dyDescent="0.2">
      <c r="A169" s="179" t="s">
        <v>691</v>
      </c>
      <c r="B169" s="311"/>
      <c r="C169" s="183" t="s">
        <v>1149</v>
      </c>
      <c r="D169" s="183" t="s">
        <v>1149</v>
      </c>
      <c r="E169" s="523" t="s">
        <v>3533</v>
      </c>
      <c r="F169" s="284" t="s">
        <v>18</v>
      </c>
      <c r="G169" s="622" t="s">
        <v>1046</v>
      </c>
      <c r="H169" s="282" t="s">
        <v>1772</v>
      </c>
      <c r="I169" s="285"/>
      <c r="J169" s="186" t="s">
        <v>1150</v>
      </c>
      <c r="K169" s="185" t="s">
        <v>1151</v>
      </c>
      <c r="L169" s="185" t="s">
        <v>1152</v>
      </c>
      <c r="M169" s="139"/>
      <c r="N169" s="139"/>
      <c r="O169" s="98"/>
      <c r="P169" s="142"/>
      <c r="Q169" s="615" t="s">
        <v>3530</v>
      </c>
      <c r="R169" s="142"/>
      <c r="S169" s="287"/>
      <c r="T169" s="286"/>
      <c r="U169" s="288"/>
      <c r="V169" s="313"/>
      <c r="W169" s="313"/>
    </row>
    <row r="170" spans="1:23" s="611" customFormat="1" ht="82.5" customHeight="1" x14ac:dyDescent="0.2">
      <c r="A170" s="179" t="s">
        <v>694</v>
      </c>
      <c r="B170" s="311"/>
      <c r="C170" s="183" t="s">
        <v>1153</v>
      </c>
      <c r="D170" s="183" t="s">
        <v>1153</v>
      </c>
      <c r="E170" s="184" t="s">
        <v>3535</v>
      </c>
      <c r="F170" s="284" t="s">
        <v>18</v>
      </c>
      <c r="G170" s="622" t="s">
        <v>1046</v>
      </c>
      <c r="H170" s="282" t="s">
        <v>1772</v>
      </c>
      <c r="I170" s="285"/>
      <c r="J170" s="186" t="s">
        <v>2216</v>
      </c>
      <c r="K170" s="185" t="s">
        <v>1155</v>
      </c>
      <c r="L170" s="185" t="s">
        <v>1156</v>
      </c>
      <c r="M170" s="139"/>
      <c r="N170" s="139"/>
      <c r="O170" s="98"/>
      <c r="P170" s="142"/>
      <c r="Q170" s="615" t="s">
        <v>2406</v>
      </c>
      <c r="R170" s="142"/>
      <c r="S170" s="287"/>
      <c r="T170" s="286"/>
      <c r="U170" s="288"/>
      <c r="V170" s="313"/>
      <c r="W170" s="313"/>
    </row>
    <row r="171" spans="1:23" s="611" customFormat="1" ht="82.5" hidden="1" customHeight="1" x14ac:dyDescent="0.2">
      <c r="A171" s="541" t="s">
        <v>698</v>
      </c>
      <c r="B171" s="559"/>
      <c r="C171" s="560" t="s">
        <v>1157</v>
      </c>
      <c r="D171" s="560" t="s">
        <v>1157</v>
      </c>
      <c r="E171" s="581" t="s">
        <v>3533</v>
      </c>
      <c r="F171" s="561" t="s">
        <v>18</v>
      </c>
      <c r="G171" s="623" t="s">
        <v>1046</v>
      </c>
      <c r="H171" s="544" t="s">
        <v>3456</v>
      </c>
      <c r="I171" s="562"/>
      <c r="J171" s="563" t="s">
        <v>1158</v>
      </c>
      <c r="K171" s="564" t="s">
        <v>1159</v>
      </c>
      <c r="L171" s="564" t="s">
        <v>3355</v>
      </c>
      <c r="M171" s="566"/>
      <c r="N171" s="566"/>
      <c r="O171" s="542"/>
      <c r="P171" s="567"/>
      <c r="Q171" s="541" t="s">
        <v>2406</v>
      </c>
      <c r="R171" s="567"/>
      <c r="S171" s="568"/>
      <c r="T171" s="565"/>
      <c r="U171" s="569"/>
      <c r="V171" s="547"/>
      <c r="W171" s="547"/>
    </row>
    <row r="172" spans="1:23" s="611" customFormat="1" ht="82.5" customHeight="1" x14ac:dyDescent="0.2">
      <c r="A172" s="179" t="s">
        <v>701</v>
      </c>
      <c r="B172" s="311"/>
      <c r="C172" s="183" t="s">
        <v>1160</v>
      </c>
      <c r="D172" s="183" t="s">
        <v>1160</v>
      </c>
      <c r="E172" s="523" t="s">
        <v>3533</v>
      </c>
      <c r="F172" s="284" t="s">
        <v>18</v>
      </c>
      <c r="G172" s="622" t="s">
        <v>1046</v>
      </c>
      <c r="H172" s="282" t="s">
        <v>1772</v>
      </c>
      <c r="I172" s="285"/>
      <c r="J172" s="186" t="s">
        <v>2217</v>
      </c>
      <c r="K172" s="185" t="s">
        <v>1161</v>
      </c>
      <c r="L172" s="185" t="s">
        <v>1162</v>
      </c>
      <c r="M172" s="139"/>
      <c r="N172" s="139"/>
      <c r="O172" s="98"/>
      <c r="P172" s="142"/>
      <c r="Q172" s="615" t="s">
        <v>2406</v>
      </c>
      <c r="R172" s="142"/>
      <c r="S172" s="287"/>
      <c r="T172" s="286"/>
      <c r="U172" s="288"/>
      <c r="V172" s="313"/>
      <c r="W172" s="313"/>
    </row>
    <row r="173" spans="1:23" s="611" customFormat="1" ht="82.5" customHeight="1" x14ac:dyDescent="0.2">
      <c r="A173" s="179" t="s">
        <v>705</v>
      </c>
      <c r="B173" s="289"/>
      <c r="C173" s="183" t="s">
        <v>1163</v>
      </c>
      <c r="D173" s="183" t="s">
        <v>1163</v>
      </c>
      <c r="E173" s="523" t="s">
        <v>3533</v>
      </c>
      <c r="F173" s="284" t="s">
        <v>18</v>
      </c>
      <c r="G173" s="622" t="s">
        <v>1046</v>
      </c>
      <c r="H173" s="282" t="s">
        <v>1772</v>
      </c>
      <c r="I173" s="285"/>
      <c r="J173" s="186" t="s">
        <v>2217</v>
      </c>
      <c r="K173" s="186" t="s">
        <v>1164</v>
      </c>
      <c r="L173" s="186" t="s">
        <v>1165</v>
      </c>
      <c r="M173" s="139"/>
      <c r="N173" s="139"/>
      <c r="O173" s="98"/>
      <c r="P173" s="142"/>
      <c r="Q173" s="615" t="s">
        <v>2406</v>
      </c>
      <c r="R173" s="142"/>
      <c r="S173" s="287"/>
      <c r="T173" s="286"/>
      <c r="U173" s="288"/>
      <c r="V173" s="313"/>
      <c r="W173" s="313"/>
    </row>
    <row r="174" spans="1:23" s="611" customFormat="1" ht="82.5" customHeight="1" x14ac:dyDescent="0.2">
      <c r="A174" s="179" t="s">
        <v>706</v>
      </c>
      <c r="B174" s="289"/>
      <c r="C174" s="183" t="s">
        <v>1166</v>
      </c>
      <c r="D174" s="183" t="s">
        <v>1167</v>
      </c>
      <c r="E174" s="523" t="s">
        <v>3533</v>
      </c>
      <c r="F174" s="284" t="s">
        <v>18</v>
      </c>
      <c r="G174" s="622" t="s">
        <v>1046</v>
      </c>
      <c r="H174" s="282" t="s">
        <v>1772</v>
      </c>
      <c r="I174" s="285"/>
      <c r="J174" s="186" t="s">
        <v>2217</v>
      </c>
      <c r="K174" s="187" t="s">
        <v>1168</v>
      </c>
      <c r="L174" s="187" t="s">
        <v>1169</v>
      </c>
      <c r="M174" s="139"/>
      <c r="N174" s="139"/>
      <c r="O174" s="98"/>
      <c r="P174" s="142"/>
      <c r="Q174" s="615" t="s">
        <v>2406</v>
      </c>
      <c r="R174" s="142"/>
      <c r="S174" s="287"/>
      <c r="T174" s="286"/>
      <c r="U174" s="288"/>
      <c r="V174" s="313"/>
      <c r="W174" s="313"/>
    </row>
    <row r="175" spans="1:23" s="611" customFormat="1" ht="82.5" customHeight="1" x14ac:dyDescent="0.2">
      <c r="A175" s="179" t="s">
        <v>707</v>
      </c>
      <c r="B175" s="290"/>
      <c r="C175" s="291" t="s">
        <v>1170</v>
      </c>
      <c r="D175" s="291" t="s">
        <v>1170</v>
      </c>
      <c r="E175" s="523" t="s">
        <v>3533</v>
      </c>
      <c r="F175" s="284" t="s">
        <v>18</v>
      </c>
      <c r="G175" s="622" t="s">
        <v>1046</v>
      </c>
      <c r="H175" s="282" t="s">
        <v>1772</v>
      </c>
      <c r="I175" s="285"/>
      <c r="J175" s="186" t="s">
        <v>1154</v>
      </c>
      <c r="K175" s="188" t="s">
        <v>2336</v>
      </c>
      <c r="L175" s="188" t="s">
        <v>2337</v>
      </c>
      <c r="M175" s="139"/>
      <c r="N175" s="139"/>
      <c r="O175" s="98"/>
      <c r="P175" s="142"/>
      <c r="Q175" s="615" t="s">
        <v>2406</v>
      </c>
      <c r="R175" s="142"/>
      <c r="S175" s="292"/>
      <c r="T175" s="286"/>
      <c r="U175" s="288"/>
      <c r="V175" s="313"/>
      <c r="W175" s="313"/>
    </row>
    <row r="176" spans="1:23" s="611" customFormat="1" ht="82.5" customHeight="1" x14ac:dyDescent="0.2">
      <c r="A176" s="179" t="s">
        <v>708</v>
      </c>
      <c r="B176" s="155"/>
      <c r="C176" s="523" t="s">
        <v>1171</v>
      </c>
      <c r="D176" s="523" t="s">
        <v>1171</v>
      </c>
      <c r="E176" s="523" t="s">
        <v>3533</v>
      </c>
      <c r="F176" s="284" t="s">
        <v>18</v>
      </c>
      <c r="G176" s="622" t="s">
        <v>1046</v>
      </c>
      <c r="H176" s="282" t="s">
        <v>1772</v>
      </c>
      <c r="I176" s="285"/>
      <c r="J176" s="186" t="s">
        <v>1154</v>
      </c>
      <c r="K176" s="294" t="s">
        <v>1172</v>
      </c>
      <c r="L176" s="294" t="s">
        <v>1173</v>
      </c>
      <c r="M176" s="139"/>
      <c r="N176" s="139"/>
      <c r="O176" s="98"/>
      <c r="P176" s="142"/>
      <c r="Q176" s="615" t="s">
        <v>2406</v>
      </c>
      <c r="R176" s="142"/>
      <c r="S176" s="292"/>
      <c r="T176" s="286"/>
      <c r="U176" s="288"/>
      <c r="V176" s="313"/>
      <c r="W176" s="313"/>
    </row>
    <row r="177" spans="1:23" s="612" customFormat="1" ht="82.5" hidden="1" customHeight="1" x14ac:dyDescent="0.2">
      <c r="A177" s="541" t="s">
        <v>711</v>
      </c>
      <c r="B177" s="570"/>
      <c r="C177" s="571" t="s">
        <v>1174</v>
      </c>
      <c r="D177" s="571" t="s">
        <v>1174</v>
      </c>
      <c r="E177" s="571" t="s">
        <v>3533</v>
      </c>
      <c r="F177" s="561" t="s">
        <v>18</v>
      </c>
      <c r="G177" s="623" t="s">
        <v>1046</v>
      </c>
      <c r="H177" s="544" t="s">
        <v>3456</v>
      </c>
      <c r="I177" s="562"/>
      <c r="J177" s="563" t="s">
        <v>1154</v>
      </c>
      <c r="K177" s="572" t="s">
        <v>3356</v>
      </c>
      <c r="L177" s="572" t="s">
        <v>1175</v>
      </c>
      <c r="M177" s="566"/>
      <c r="N177" s="566"/>
      <c r="O177" s="542"/>
      <c r="P177" s="567"/>
      <c r="Q177" s="616" t="s">
        <v>2406</v>
      </c>
      <c r="R177" s="567"/>
      <c r="S177" s="573"/>
      <c r="T177" s="565"/>
      <c r="U177" s="569"/>
      <c r="V177" s="547"/>
      <c r="W177" s="545"/>
    </row>
    <row r="178" spans="1:23" s="612" customFormat="1" ht="82.5" customHeight="1" x14ac:dyDescent="0.2">
      <c r="A178" s="179" t="s">
        <v>713</v>
      </c>
      <c r="B178" s="349"/>
      <c r="C178" s="574" t="s">
        <v>1176</v>
      </c>
      <c r="D178" s="574" t="s">
        <v>1176</v>
      </c>
      <c r="E178" s="574" t="s">
        <v>3533</v>
      </c>
      <c r="F178" s="284" t="s">
        <v>18</v>
      </c>
      <c r="G178" s="622" t="s">
        <v>1046</v>
      </c>
      <c r="H178" s="282" t="s">
        <v>1772</v>
      </c>
      <c r="I178" s="285"/>
      <c r="J178" s="186" t="s">
        <v>1154</v>
      </c>
      <c r="K178" s="294" t="s">
        <v>1177</v>
      </c>
      <c r="L178" s="294" t="s">
        <v>1178</v>
      </c>
      <c r="M178" s="139"/>
      <c r="N178" s="139"/>
      <c r="O178" s="98"/>
      <c r="P178" s="142"/>
      <c r="Q178" s="615" t="s">
        <v>2406</v>
      </c>
      <c r="R178" s="142"/>
      <c r="S178" s="292"/>
      <c r="T178" s="286"/>
      <c r="U178" s="288"/>
      <c r="V178" s="313"/>
      <c r="W178" s="97"/>
    </row>
    <row r="179" spans="1:23" s="612" customFormat="1" ht="82.5" customHeight="1" x14ac:dyDescent="0.2">
      <c r="A179" s="179" t="s">
        <v>714</v>
      </c>
      <c r="B179" s="349"/>
      <c r="C179" s="574" t="s">
        <v>1179</v>
      </c>
      <c r="D179" s="574" t="s">
        <v>1179</v>
      </c>
      <c r="E179" s="574" t="s">
        <v>3535</v>
      </c>
      <c r="F179" s="284" t="s">
        <v>18</v>
      </c>
      <c r="G179" s="622" t="s">
        <v>1046</v>
      </c>
      <c r="H179" s="282" t="s">
        <v>1772</v>
      </c>
      <c r="I179" s="285"/>
      <c r="J179" s="186" t="s">
        <v>1154</v>
      </c>
      <c r="K179" s="294" t="s">
        <v>1180</v>
      </c>
      <c r="L179" s="294" t="s">
        <v>1181</v>
      </c>
      <c r="M179" s="139"/>
      <c r="N179" s="139"/>
      <c r="O179" s="98"/>
      <c r="P179" s="142"/>
      <c r="Q179" s="615" t="s">
        <v>2406</v>
      </c>
      <c r="R179" s="142"/>
      <c r="S179" s="292"/>
      <c r="T179" s="295"/>
      <c r="U179" s="288"/>
      <c r="V179" s="313"/>
      <c r="W179" s="97"/>
    </row>
    <row r="180" spans="1:23" s="613" customFormat="1" ht="82.5" customHeight="1" x14ac:dyDescent="0.2">
      <c r="A180" s="179" t="s">
        <v>717</v>
      </c>
      <c r="B180" s="349"/>
      <c r="C180" s="574" t="s">
        <v>1182</v>
      </c>
      <c r="D180" s="574" t="s">
        <v>1182</v>
      </c>
      <c r="E180" s="574" t="s">
        <v>3533</v>
      </c>
      <c r="F180" s="284" t="s">
        <v>18</v>
      </c>
      <c r="G180" s="622" t="s">
        <v>1046</v>
      </c>
      <c r="H180" s="282" t="s">
        <v>1772</v>
      </c>
      <c r="I180" s="285"/>
      <c r="J180" s="186" t="s">
        <v>1154</v>
      </c>
      <c r="K180" s="294" t="s">
        <v>1183</v>
      </c>
      <c r="L180" s="294" t="s">
        <v>1184</v>
      </c>
      <c r="M180" s="139"/>
      <c r="N180" s="139"/>
      <c r="O180" s="98"/>
      <c r="P180" s="142"/>
      <c r="Q180" s="615" t="s">
        <v>2406</v>
      </c>
      <c r="R180" s="142"/>
      <c r="S180" s="292"/>
      <c r="T180" s="295"/>
      <c r="U180" s="288"/>
      <c r="V180" s="313"/>
      <c r="W180" s="507"/>
    </row>
    <row r="181" spans="1:23" s="613" customFormat="1" ht="82.5" customHeight="1" x14ac:dyDescent="0.2">
      <c r="A181" s="179" t="s">
        <v>720</v>
      </c>
      <c r="B181" s="341"/>
      <c r="C181" s="575" t="s">
        <v>1185</v>
      </c>
      <c r="D181" s="575" t="s">
        <v>1185</v>
      </c>
      <c r="E181" s="575" t="s">
        <v>3535</v>
      </c>
      <c r="F181" s="284" t="s">
        <v>18</v>
      </c>
      <c r="G181" s="622" t="s">
        <v>1046</v>
      </c>
      <c r="H181" s="282" t="s">
        <v>1772</v>
      </c>
      <c r="I181" s="285"/>
      <c r="J181" s="186" t="s">
        <v>1154</v>
      </c>
      <c r="K181" s="294" t="s">
        <v>1186</v>
      </c>
      <c r="L181" s="294" t="s">
        <v>1187</v>
      </c>
      <c r="M181" s="139"/>
      <c r="N181" s="139"/>
      <c r="O181" s="98"/>
      <c r="P181" s="142"/>
      <c r="Q181" s="615" t="s">
        <v>2406</v>
      </c>
      <c r="R181" s="142"/>
      <c r="S181" s="292"/>
      <c r="T181" s="295"/>
      <c r="U181" s="288"/>
      <c r="V181" s="313"/>
      <c r="W181" s="507"/>
    </row>
    <row r="182" spans="1:23" ht="82.5" hidden="1" customHeight="1" x14ac:dyDescent="0.2">
      <c r="A182" s="541" t="s">
        <v>723</v>
      </c>
      <c r="B182" s="576"/>
      <c r="C182" s="571" t="s">
        <v>1188</v>
      </c>
      <c r="D182" s="571" t="s">
        <v>1188</v>
      </c>
      <c r="E182" s="571" t="s">
        <v>3533</v>
      </c>
      <c r="F182" s="561" t="s">
        <v>18</v>
      </c>
      <c r="G182" s="623" t="s">
        <v>1046</v>
      </c>
      <c r="H182" s="544" t="s">
        <v>3456</v>
      </c>
      <c r="I182" s="562"/>
      <c r="J182" s="563" t="s">
        <v>1154</v>
      </c>
      <c r="K182" s="577" t="s">
        <v>3357</v>
      </c>
      <c r="L182" s="577" t="s">
        <v>1189</v>
      </c>
      <c r="M182" s="566"/>
      <c r="N182" s="566"/>
      <c r="O182" s="542"/>
      <c r="P182" s="567"/>
      <c r="Q182" s="616" t="s">
        <v>2406</v>
      </c>
      <c r="R182" s="567"/>
      <c r="S182" s="573"/>
      <c r="T182" s="578"/>
      <c r="U182" s="569"/>
      <c r="V182" s="547"/>
      <c r="W182" s="569"/>
    </row>
    <row r="183" spans="1:23" ht="82.5" customHeight="1" x14ac:dyDescent="0.2">
      <c r="A183" s="179" t="s">
        <v>724</v>
      </c>
      <c r="B183" s="293"/>
      <c r="C183" s="523" t="s">
        <v>1190</v>
      </c>
      <c r="D183" s="523" t="s">
        <v>1190</v>
      </c>
      <c r="E183" s="523" t="s">
        <v>3533</v>
      </c>
      <c r="F183" s="284" t="s">
        <v>18</v>
      </c>
      <c r="G183" s="622" t="s">
        <v>1046</v>
      </c>
      <c r="H183" s="282" t="s">
        <v>1772</v>
      </c>
      <c r="I183" s="285"/>
      <c r="J183" s="186" t="s">
        <v>1154</v>
      </c>
      <c r="K183" s="188" t="s">
        <v>1191</v>
      </c>
      <c r="L183" s="188" t="s">
        <v>1192</v>
      </c>
      <c r="M183" s="139"/>
      <c r="N183" s="139"/>
      <c r="O183" s="98"/>
      <c r="P183" s="142"/>
      <c r="Q183" s="615" t="s">
        <v>2406</v>
      </c>
      <c r="R183" s="142"/>
      <c r="S183" s="292"/>
      <c r="T183" s="295"/>
      <c r="U183" s="288"/>
      <c r="V183" s="313"/>
      <c r="W183" s="288"/>
    </row>
    <row r="184" spans="1:23" ht="82.5" customHeight="1" x14ac:dyDescent="0.2">
      <c r="A184" s="179" t="s">
        <v>725</v>
      </c>
      <c r="B184" s="293"/>
      <c r="C184" s="523" t="s">
        <v>1193</v>
      </c>
      <c r="D184" s="523" t="s">
        <v>1194</v>
      </c>
      <c r="E184" s="523" t="s">
        <v>1023</v>
      </c>
      <c r="F184" s="284" t="s">
        <v>18</v>
      </c>
      <c r="G184" s="622" t="s">
        <v>1046</v>
      </c>
      <c r="H184" s="282" t="s">
        <v>1772</v>
      </c>
      <c r="I184" s="285"/>
      <c r="J184" s="186" t="s">
        <v>1154</v>
      </c>
      <c r="K184" s="188" t="s">
        <v>1195</v>
      </c>
      <c r="L184" s="188" t="s">
        <v>1196</v>
      </c>
      <c r="M184" s="139"/>
      <c r="N184" s="139"/>
      <c r="O184" s="98"/>
      <c r="P184" s="142"/>
      <c r="Q184" s="615" t="s">
        <v>2406</v>
      </c>
      <c r="R184" s="142"/>
      <c r="S184" s="292"/>
      <c r="T184" s="295"/>
      <c r="U184" s="288"/>
      <c r="V184" s="313"/>
      <c r="W184" s="288"/>
    </row>
    <row r="185" spans="1:23" ht="82.5" customHeight="1" x14ac:dyDescent="0.2">
      <c r="A185" s="179" t="s">
        <v>726</v>
      </c>
      <c r="B185" s="293"/>
      <c r="C185" s="523" t="s">
        <v>1197</v>
      </c>
      <c r="D185" s="523" t="s">
        <v>1197</v>
      </c>
      <c r="E185" s="523" t="s">
        <v>1023</v>
      </c>
      <c r="F185" s="284" t="s">
        <v>18</v>
      </c>
      <c r="G185" s="622" t="s">
        <v>1046</v>
      </c>
      <c r="H185" s="282" t="s">
        <v>1772</v>
      </c>
      <c r="I185" s="285"/>
      <c r="J185" s="186" t="s">
        <v>1154</v>
      </c>
      <c r="K185" s="188" t="s">
        <v>1198</v>
      </c>
      <c r="L185" s="188" t="s">
        <v>1199</v>
      </c>
      <c r="M185" s="139"/>
      <c r="N185" s="139"/>
      <c r="O185" s="98"/>
      <c r="P185" s="142"/>
      <c r="Q185" s="615" t="s">
        <v>2406</v>
      </c>
      <c r="R185" s="142"/>
      <c r="S185" s="292"/>
      <c r="T185" s="295"/>
      <c r="U185" s="288"/>
      <c r="V185" s="313"/>
      <c r="W185" s="300"/>
    </row>
    <row r="186" spans="1:23" ht="82.5" customHeight="1" x14ac:dyDescent="0.2">
      <c r="A186" s="179" t="s">
        <v>730</v>
      </c>
      <c r="B186" s="293"/>
      <c r="C186" s="523" t="s">
        <v>1200</v>
      </c>
      <c r="D186" s="523" t="s">
        <v>1200</v>
      </c>
      <c r="E186" s="523" t="s">
        <v>1023</v>
      </c>
      <c r="F186" s="284" t="s">
        <v>18</v>
      </c>
      <c r="G186" s="622" t="s">
        <v>1046</v>
      </c>
      <c r="H186" s="282" t="s">
        <v>1772</v>
      </c>
      <c r="I186" s="285"/>
      <c r="J186" s="186" t="s">
        <v>1154</v>
      </c>
      <c r="K186" s="294" t="s">
        <v>1201</v>
      </c>
      <c r="L186" s="294" t="s">
        <v>1202</v>
      </c>
      <c r="M186" s="139"/>
      <c r="N186" s="139"/>
      <c r="O186" s="98"/>
      <c r="P186" s="142"/>
      <c r="Q186" s="615" t="s">
        <v>2406</v>
      </c>
      <c r="R186" s="142"/>
      <c r="S186" s="292"/>
      <c r="T186" s="295"/>
      <c r="U186" s="288"/>
      <c r="V186" s="313"/>
      <c r="W186" s="300"/>
    </row>
    <row r="187" spans="1:23" ht="82.5" hidden="1" customHeight="1" x14ac:dyDescent="0.2">
      <c r="A187" s="541" t="s">
        <v>733</v>
      </c>
      <c r="B187" s="579"/>
      <c r="C187" s="571" t="s">
        <v>1203</v>
      </c>
      <c r="D187" s="571" t="s">
        <v>1203</v>
      </c>
      <c r="E187" s="571" t="s">
        <v>1001</v>
      </c>
      <c r="F187" s="561" t="s">
        <v>18</v>
      </c>
      <c r="G187" s="623" t="s">
        <v>1046</v>
      </c>
      <c r="H187" s="544" t="s">
        <v>3456</v>
      </c>
      <c r="I187" s="562"/>
      <c r="J187" s="563" t="s">
        <v>1154</v>
      </c>
      <c r="K187" s="572" t="s">
        <v>3358</v>
      </c>
      <c r="L187" s="572" t="s">
        <v>3359</v>
      </c>
      <c r="M187" s="566"/>
      <c r="N187" s="566"/>
      <c r="O187" s="542"/>
      <c r="P187" s="567"/>
      <c r="Q187" s="616" t="s">
        <v>2406</v>
      </c>
      <c r="R187" s="567"/>
      <c r="S187" s="573"/>
      <c r="T187" s="578"/>
      <c r="U187" s="569"/>
      <c r="V187" s="547"/>
      <c r="W187" s="580"/>
    </row>
    <row r="188" spans="1:23" ht="82.5" hidden="1" customHeight="1" x14ac:dyDescent="0.2">
      <c r="A188" s="541" t="s">
        <v>736</v>
      </c>
      <c r="B188" s="579"/>
      <c r="C188" s="571" t="s">
        <v>1204</v>
      </c>
      <c r="D188" s="571" t="s">
        <v>1204</v>
      </c>
      <c r="E188" s="571" t="s">
        <v>1028</v>
      </c>
      <c r="F188" s="561" t="s">
        <v>18</v>
      </c>
      <c r="G188" s="623" t="s">
        <v>1046</v>
      </c>
      <c r="H188" s="544" t="s">
        <v>3456</v>
      </c>
      <c r="I188" s="562"/>
      <c r="J188" s="563" t="s">
        <v>2218</v>
      </c>
      <c r="K188" s="572" t="s">
        <v>3360</v>
      </c>
      <c r="L188" s="572" t="s">
        <v>3361</v>
      </c>
      <c r="M188" s="566"/>
      <c r="N188" s="566"/>
      <c r="O188" s="542"/>
      <c r="P188" s="567"/>
      <c r="Q188" s="616" t="s">
        <v>3528</v>
      </c>
      <c r="R188" s="567"/>
      <c r="S188" s="573"/>
      <c r="T188" s="578"/>
      <c r="U188" s="569"/>
      <c r="V188" s="547"/>
      <c r="W188" s="580"/>
    </row>
    <row r="189" spans="1:23" ht="82.5" hidden="1" customHeight="1" x14ac:dyDescent="0.2">
      <c r="A189" s="541" t="s">
        <v>739</v>
      </c>
      <c r="B189" s="579"/>
      <c r="C189" s="571" t="s">
        <v>1205</v>
      </c>
      <c r="D189" s="571" t="s">
        <v>1205</v>
      </c>
      <c r="E189" s="571" t="s">
        <v>3536</v>
      </c>
      <c r="F189" s="561" t="s">
        <v>18</v>
      </c>
      <c r="G189" s="623" t="s">
        <v>1046</v>
      </c>
      <c r="H189" s="544" t="s">
        <v>3456</v>
      </c>
      <c r="I189" s="562"/>
      <c r="J189" s="563" t="s">
        <v>1154</v>
      </c>
      <c r="K189" s="572" t="s">
        <v>3362</v>
      </c>
      <c r="L189" s="572" t="s">
        <v>3363</v>
      </c>
      <c r="M189" s="566"/>
      <c r="N189" s="566"/>
      <c r="O189" s="542"/>
      <c r="P189" s="567"/>
      <c r="Q189" s="616" t="s">
        <v>2406</v>
      </c>
      <c r="R189" s="567"/>
      <c r="S189" s="573"/>
      <c r="T189" s="578"/>
      <c r="U189" s="569"/>
      <c r="V189" s="547"/>
      <c r="W189" s="580"/>
    </row>
    <row r="190" spans="1:23" ht="82.5" hidden="1" customHeight="1" x14ac:dyDescent="0.2">
      <c r="A190" s="541" t="s">
        <v>742</v>
      </c>
      <c r="B190" s="579"/>
      <c r="C190" s="571" t="s">
        <v>1206</v>
      </c>
      <c r="D190" s="571" t="s">
        <v>1206</v>
      </c>
      <c r="E190" s="571" t="s">
        <v>3533</v>
      </c>
      <c r="F190" s="561" t="s">
        <v>18</v>
      </c>
      <c r="G190" s="623" t="s">
        <v>1046</v>
      </c>
      <c r="H190" s="544" t="s">
        <v>3456</v>
      </c>
      <c r="I190" s="562"/>
      <c r="J190" s="563" t="s">
        <v>2219</v>
      </c>
      <c r="K190" s="581" t="s">
        <v>3364</v>
      </c>
      <c r="L190" s="581" t="s">
        <v>3365</v>
      </c>
      <c r="M190" s="566"/>
      <c r="N190" s="566"/>
      <c r="O190" s="542"/>
      <c r="P190" s="567"/>
      <c r="Q190" s="616" t="s">
        <v>3530</v>
      </c>
      <c r="R190" s="567"/>
      <c r="S190" s="573"/>
      <c r="T190" s="578"/>
      <c r="U190" s="569"/>
      <c r="V190" s="547"/>
      <c r="W190" s="580"/>
    </row>
    <row r="191" spans="1:23" ht="82.5" customHeight="1" x14ac:dyDescent="0.2">
      <c r="A191" s="179" t="s">
        <v>745</v>
      </c>
      <c r="B191" s="349"/>
      <c r="C191" s="523" t="s">
        <v>1207</v>
      </c>
      <c r="D191" s="523" t="s">
        <v>1207</v>
      </c>
      <c r="E191" s="523" t="s">
        <v>3533</v>
      </c>
      <c r="F191" s="284" t="s">
        <v>18</v>
      </c>
      <c r="G191" s="622" t="s">
        <v>1046</v>
      </c>
      <c r="H191" s="282" t="s">
        <v>1772</v>
      </c>
      <c r="I191" s="285"/>
      <c r="J191" s="186" t="s">
        <v>3531</v>
      </c>
      <c r="K191" s="188" t="s">
        <v>1208</v>
      </c>
      <c r="L191" s="188" t="s">
        <v>1209</v>
      </c>
      <c r="M191" s="139"/>
      <c r="N191" s="139"/>
      <c r="O191" s="98"/>
      <c r="P191" s="142"/>
      <c r="Q191" s="615" t="s">
        <v>3530</v>
      </c>
      <c r="R191" s="142"/>
      <c r="S191" s="292"/>
      <c r="T191" s="295"/>
      <c r="U191" s="288"/>
      <c r="V191" s="313"/>
      <c r="W191" s="300"/>
    </row>
    <row r="192" spans="1:23" ht="82.5" customHeight="1" x14ac:dyDescent="0.2">
      <c r="A192" s="179" t="s">
        <v>747</v>
      </c>
      <c r="B192" s="519"/>
      <c r="C192" s="523" t="s">
        <v>1210</v>
      </c>
      <c r="D192" s="523" t="s">
        <v>1210</v>
      </c>
      <c r="E192" s="523" t="s">
        <v>1011</v>
      </c>
      <c r="F192" s="284" t="s">
        <v>18</v>
      </c>
      <c r="G192" s="622" t="s">
        <v>1046</v>
      </c>
      <c r="H192" s="282" t="s">
        <v>1772</v>
      </c>
      <c r="I192" s="285"/>
      <c r="J192" s="186" t="s">
        <v>2220</v>
      </c>
      <c r="K192" s="188" t="s">
        <v>1211</v>
      </c>
      <c r="L192" s="188" t="s">
        <v>1212</v>
      </c>
      <c r="M192" s="139"/>
      <c r="N192" s="139"/>
      <c r="O192" s="98"/>
      <c r="P192" s="142"/>
      <c r="Q192" s="615" t="s">
        <v>2406</v>
      </c>
      <c r="R192" s="142"/>
      <c r="S192" s="292"/>
      <c r="T192" s="295"/>
      <c r="U192" s="288"/>
      <c r="V192" s="313"/>
      <c r="W192" s="300"/>
    </row>
    <row r="193" spans="1:23" ht="82.5" hidden="1" customHeight="1" x14ac:dyDescent="0.2">
      <c r="A193" s="541" t="s">
        <v>748</v>
      </c>
      <c r="B193" s="559"/>
      <c r="C193" s="560" t="s">
        <v>802</v>
      </c>
      <c r="D193" s="563" t="s">
        <v>803</v>
      </c>
      <c r="E193" s="621" t="s">
        <v>1023</v>
      </c>
      <c r="F193" s="561" t="s">
        <v>18</v>
      </c>
      <c r="G193" s="582" t="s">
        <v>1046</v>
      </c>
      <c r="H193" s="544" t="s">
        <v>3456</v>
      </c>
      <c r="I193" s="559"/>
      <c r="J193" s="563" t="s">
        <v>2189</v>
      </c>
      <c r="K193" s="564" t="s">
        <v>3366</v>
      </c>
      <c r="L193" s="583" t="s">
        <v>3367</v>
      </c>
      <c r="M193" s="566"/>
      <c r="N193" s="566"/>
      <c r="O193" s="542"/>
      <c r="P193" s="567"/>
      <c r="Q193" s="616" t="s">
        <v>3529</v>
      </c>
      <c r="R193" s="567"/>
      <c r="S193" s="573"/>
      <c r="T193" s="578"/>
      <c r="U193" s="569"/>
      <c r="V193" s="547"/>
      <c r="W193" s="580"/>
    </row>
    <row r="194" spans="1:23" ht="82.5" hidden="1" customHeight="1" x14ac:dyDescent="0.2">
      <c r="A194" s="541" t="s">
        <v>749</v>
      </c>
      <c r="B194" s="559"/>
      <c r="C194" s="560" t="s">
        <v>806</v>
      </c>
      <c r="D194" s="563" t="s">
        <v>807</v>
      </c>
      <c r="E194" s="621" t="s">
        <v>1023</v>
      </c>
      <c r="F194" s="561" t="s">
        <v>18</v>
      </c>
      <c r="G194" s="582" t="s">
        <v>1046</v>
      </c>
      <c r="H194" s="544" t="s">
        <v>3456</v>
      </c>
      <c r="I194" s="559"/>
      <c r="J194" s="563" t="s">
        <v>2189</v>
      </c>
      <c r="K194" s="564" t="s">
        <v>3368</v>
      </c>
      <c r="L194" s="583" t="s">
        <v>3369</v>
      </c>
      <c r="M194" s="566"/>
      <c r="N194" s="566"/>
      <c r="O194" s="542"/>
      <c r="P194" s="567"/>
      <c r="Q194" s="616" t="s">
        <v>3529</v>
      </c>
      <c r="R194" s="567"/>
      <c r="S194" s="573"/>
      <c r="T194" s="578"/>
      <c r="U194" s="569"/>
      <c r="V194" s="547"/>
      <c r="W194" s="580"/>
    </row>
    <row r="195" spans="1:23" ht="82.5" customHeight="1" x14ac:dyDescent="0.2">
      <c r="A195" s="179" t="s">
        <v>752</v>
      </c>
      <c r="B195" s="311"/>
      <c r="C195" s="183" t="s">
        <v>810</v>
      </c>
      <c r="D195" s="186" t="s">
        <v>811</v>
      </c>
      <c r="E195" s="608" t="s">
        <v>1023</v>
      </c>
      <c r="F195" s="284" t="s">
        <v>18</v>
      </c>
      <c r="G195" s="297" t="s">
        <v>1046</v>
      </c>
      <c r="H195" s="282" t="s">
        <v>1772</v>
      </c>
      <c r="I195" s="311"/>
      <c r="J195" s="186" t="s">
        <v>2189</v>
      </c>
      <c r="K195" s="185" t="s">
        <v>1698</v>
      </c>
      <c r="L195" s="189" t="s">
        <v>812</v>
      </c>
      <c r="M195" s="139"/>
      <c r="N195" s="139"/>
      <c r="O195" s="98"/>
      <c r="P195" s="142"/>
      <c r="Q195" s="615" t="s">
        <v>3529</v>
      </c>
      <c r="R195" s="142"/>
      <c r="S195" s="292"/>
      <c r="T195" s="295"/>
      <c r="U195" s="288"/>
      <c r="V195" s="313"/>
      <c r="W195" s="300"/>
    </row>
    <row r="196" spans="1:23" ht="82.5" customHeight="1" x14ac:dyDescent="0.2">
      <c r="A196" s="179" t="s">
        <v>755</v>
      </c>
      <c r="B196" s="311"/>
      <c r="C196" s="183" t="s">
        <v>887</v>
      </c>
      <c r="D196" s="186" t="s">
        <v>888</v>
      </c>
      <c r="E196" s="608" t="s">
        <v>1023</v>
      </c>
      <c r="F196" s="284" t="s">
        <v>18</v>
      </c>
      <c r="G196" s="297" t="s">
        <v>1046</v>
      </c>
      <c r="H196" s="282" t="s">
        <v>1772</v>
      </c>
      <c r="I196" s="311"/>
      <c r="J196" s="186" t="s">
        <v>2189</v>
      </c>
      <c r="K196" s="185" t="s">
        <v>1704</v>
      </c>
      <c r="L196" s="189" t="s">
        <v>889</v>
      </c>
      <c r="M196" s="139"/>
      <c r="N196" s="139"/>
      <c r="O196" s="98"/>
      <c r="P196" s="142"/>
      <c r="Q196" s="615" t="s">
        <v>3529</v>
      </c>
      <c r="R196" s="142"/>
      <c r="S196" s="292"/>
      <c r="T196" s="295"/>
      <c r="U196" s="288"/>
      <c r="V196" s="313"/>
      <c r="W196" s="300"/>
    </row>
    <row r="197" spans="1:23" ht="82.5" customHeight="1" x14ac:dyDescent="0.2">
      <c r="A197" s="179" t="s">
        <v>759</v>
      </c>
      <c r="B197" s="311"/>
      <c r="C197" s="183" t="s">
        <v>848</v>
      </c>
      <c r="D197" s="186" t="s">
        <v>849</v>
      </c>
      <c r="E197" s="608" t="s">
        <v>3533</v>
      </c>
      <c r="F197" s="284" t="s">
        <v>17</v>
      </c>
      <c r="G197" s="297" t="s">
        <v>1046</v>
      </c>
      <c r="H197" s="282" t="s">
        <v>1772</v>
      </c>
      <c r="I197" s="311"/>
      <c r="J197" s="186" t="s">
        <v>2221</v>
      </c>
      <c r="K197" s="185" t="s">
        <v>1699</v>
      </c>
      <c r="L197" s="189" t="s">
        <v>850</v>
      </c>
      <c r="M197" s="139"/>
      <c r="N197" s="139"/>
      <c r="O197" s="98"/>
      <c r="P197" s="142"/>
      <c r="Q197" s="615" t="s">
        <v>3530</v>
      </c>
      <c r="R197" s="142"/>
      <c r="S197" s="502"/>
      <c r="T197" s="295"/>
      <c r="U197" s="288"/>
      <c r="V197" s="313"/>
      <c r="W197" s="300"/>
    </row>
    <row r="198" spans="1:23" ht="82.5" customHeight="1" x14ac:dyDescent="0.2">
      <c r="A198" s="179" t="s">
        <v>762</v>
      </c>
      <c r="B198" s="311"/>
      <c r="C198" s="183" t="s">
        <v>851</v>
      </c>
      <c r="D198" s="186" t="s">
        <v>852</v>
      </c>
      <c r="E198" s="608" t="s">
        <v>1011</v>
      </c>
      <c r="F198" s="284" t="s">
        <v>18</v>
      </c>
      <c r="G198" s="297" t="s">
        <v>1046</v>
      </c>
      <c r="H198" s="282" t="s">
        <v>1772</v>
      </c>
      <c r="I198" s="311"/>
      <c r="J198" s="186" t="s">
        <v>2222</v>
      </c>
      <c r="K198" s="185" t="s">
        <v>1700</v>
      </c>
      <c r="L198" s="189" t="s">
        <v>853</v>
      </c>
      <c r="M198" s="139"/>
      <c r="N198" s="139"/>
      <c r="O198" s="98"/>
      <c r="P198" s="142"/>
      <c r="Q198" s="615" t="s">
        <v>3530</v>
      </c>
      <c r="R198" s="142"/>
      <c r="S198" s="502"/>
      <c r="T198" s="295"/>
      <c r="U198" s="288"/>
      <c r="V198" s="313"/>
      <c r="W198" s="300"/>
    </row>
    <row r="199" spans="1:23" ht="82.5" hidden="1" customHeight="1" x14ac:dyDescent="0.2">
      <c r="A199" s="541" t="s">
        <v>765</v>
      </c>
      <c r="B199" s="559"/>
      <c r="C199" s="560" t="s">
        <v>854</v>
      </c>
      <c r="D199" s="563" t="s">
        <v>855</v>
      </c>
      <c r="E199" s="621" t="s">
        <v>3536</v>
      </c>
      <c r="F199" s="561" t="s">
        <v>17</v>
      </c>
      <c r="G199" s="582" t="s">
        <v>1046</v>
      </c>
      <c r="H199" s="544" t="s">
        <v>3456</v>
      </c>
      <c r="I199" s="559"/>
      <c r="J199" s="563" t="s">
        <v>2223</v>
      </c>
      <c r="K199" s="564" t="s">
        <v>3370</v>
      </c>
      <c r="L199" s="583" t="s">
        <v>3371</v>
      </c>
      <c r="M199" s="566"/>
      <c r="N199" s="566"/>
      <c r="O199" s="542"/>
      <c r="P199" s="567"/>
      <c r="Q199" s="616" t="s">
        <v>3528</v>
      </c>
      <c r="R199" s="567"/>
      <c r="S199" s="584"/>
      <c r="T199" s="578"/>
      <c r="U199" s="569"/>
      <c r="V199" s="547"/>
      <c r="W199" s="580"/>
    </row>
    <row r="200" spans="1:23" ht="82.5" customHeight="1" x14ac:dyDescent="0.2">
      <c r="A200" s="179" t="s">
        <v>768</v>
      </c>
      <c r="B200" s="311"/>
      <c r="C200" s="183" t="s">
        <v>857</v>
      </c>
      <c r="D200" s="186" t="s">
        <v>858</v>
      </c>
      <c r="E200" s="608" t="s">
        <v>3533</v>
      </c>
      <c r="F200" s="284" t="s">
        <v>17</v>
      </c>
      <c r="G200" s="297" t="s">
        <v>1046</v>
      </c>
      <c r="H200" s="282" t="s">
        <v>1772</v>
      </c>
      <c r="I200" s="311"/>
      <c r="J200" s="186" t="s">
        <v>2224</v>
      </c>
      <c r="K200" s="185" t="s">
        <v>1701</v>
      </c>
      <c r="L200" s="189" t="s">
        <v>859</v>
      </c>
      <c r="M200" s="139"/>
      <c r="N200" s="139"/>
      <c r="O200" s="98"/>
      <c r="P200" s="142"/>
      <c r="Q200" s="615" t="s">
        <v>1044</v>
      </c>
      <c r="R200" s="142"/>
      <c r="S200" s="502"/>
      <c r="T200" s="295"/>
      <c r="U200" s="288"/>
      <c r="V200" s="313"/>
      <c r="W200" s="300"/>
    </row>
    <row r="201" spans="1:23" ht="82.5" customHeight="1" x14ac:dyDescent="0.2">
      <c r="A201" s="179" t="s">
        <v>771</v>
      </c>
      <c r="B201" s="311"/>
      <c r="C201" s="183" t="s">
        <v>860</v>
      </c>
      <c r="D201" s="186" t="s">
        <v>861</v>
      </c>
      <c r="E201" s="608" t="s">
        <v>3535</v>
      </c>
      <c r="F201" s="284" t="s">
        <v>17</v>
      </c>
      <c r="G201" s="297" t="s">
        <v>1046</v>
      </c>
      <c r="H201" s="282" t="s">
        <v>1772</v>
      </c>
      <c r="I201" s="311"/>
      <c r="J201" s="186" t="s">
        <v>2225</v>
      </c>
      <c r="K201" s="184" t="s">
        <v>1213</v>
      </c>
      <c r="L201" s="190" t="s">
        <v>3559</v>
      </c>
      <c r="M201" s="139"/>
      <c r="N201" s="139"/>
      <c r="O201" s="98"/>
      <c r="P201" s="142"/>
      <c r="Q201" s="615" t="s">
        <v>1044</v>
      </c>
      <c r="R201" s="142"/>
      <c r="S201" s="502"/>
      <c r="T201" s="295"/>
      <c r="U201" s="288"/>
      <c r="V201" s="313"/>
      <c r="W201" s="300"/>
    </row>
    <row r="202" spans="1:23" ht="82.5" customHeight="1" x14ac:dyDescent="0.2">
      <c r="A202" s="179" t="s">
        <v>774</v>
      </c>
      <c r="B202" s="311"/>
      <c r="C202" s="183" t="s">
        <v>862</v>
      </c>
      <c r="D202" s="186" t="s">
        <v>863</v>
      </c>
      <c r="E202" s="608" t="s">
        <v>3535</v>
      </c>
      <c r="F202" s="284" t="s">
        <v>18</v>
      </c>
      <c r="G202" s="297" t="s">
        <v>1046</v>
      </c>
      <c r="H202" s="282" t="s">
        <v>1772</v>
      </c>
      <c r="I202" s="311"/>
      <c r="J202" s="186" t="s">
        <v>538</v>
      </c>
      <c r="K202" s="185" t="s">
        <v>1702</v>
      </c>
      <c r="L202" s="189" t="s">
        <v>864</v>
      </c>
      <c r="M202" s="139"/>
      <c r="N202" s="139"/>
      <c r="O202" s="98"/>
      <c r="P202" s="142"/>
      <c r="Q202" s="615" t="s">
        <v>3526</v>
      </c>
      <c r="R202" s="142"/>
      <c r="S202" s="502"/>
      <c r="T202" s="295"/>
      <c r="U202" s="288"/>
      <c r="V202" s="313"/>
      <c r="W202" s="300"/>
    </row>
    <row r="203" spans="1:23" ht="82.5" customHeight="1" x14ac:dyDescent="0.2">
      <c r="A203" s="179" t="s">
        <v>777</v>
      </c>
      <c r="B203" s="311"/>
      <c r="C203" s="183" t="s">
        <v>865</v>
      </c>
      <c r="D203" s="186" t="s">
        <v>866</v>
      </c>
      <c r="E203" s="608" t="s">
        <v>3533</v>
      </c>
      <c r="F203" s="284" t="s">
        <v>18</v>
      </c>
      <c r="G203" s="297" t="s">
        <v>1046</v>
      </c>
      <c r="H203" s="282" t="s">
        <v>1772</v>
      </c>
      <c r="I203" s="311"/>
      <c r="J203" s="186" t="s">
        <v>538</v>
      </c>
      <c r="K203" s="185" t="s">
        <v>1701</v>
      </c>
      <c r="L203" s="185" t="s">
        <v>1713</v>
      </c>
      <c r="M203" s="139"/>
      <c r="N203" s="139"/>
      <c r="O203" s="98"/>
      <c r="P203" s="142"/>
      <c r="Q203" s="615" t="s">
        <v>3526</v>
      </c>
      <c r="R203" s="142"/>
      <c r="S203" s="502"/>
      <c r="T203" s="295"/>
      <c r="U203" s="288"/>
      <c r="V203" s="313"/>
      <c r="W203" s="300"/>
    </row>
    <row r="204" spans="1:23" ht="82.5" hidden="1" customHeight="1" x14ac:dyDescent="0.2">
      <c r="A204" s="541" t="s">
        <v>778</v>
      </c>
      <c r="B204" s="559"/>
      <c r="C204" s="560" t="s">
        <v>867</v>
      </c>
      <c r="D204" s="563" t="s">
        <v>868</v>
      </c>
      <c r="E204" s="621" t="s">
        <v>1023</v>
      </c>
      <c r="F204" s="561" t="s">
        <v>18</v>
      </c>
      <c r="G204" s="582" t="s">
        <v>1046</v>
      </c>
      <c r="H204" s="544" t="s">
        <v>3456</v>
      </c>
      <c r="I204" s="559"/>
      <c r="J204" s="563" t="s">
        <v>2186</v>
      </c>
      <c r="K204" s="564" t="s">
        <v>3372</v>
      </c>
      <c r="L204" s="583" t="s">
        <v>3373</v>
      </c>
      <c r="M204" s="566"/>
      <c r="N204" s="566"/>
      <c r="O204" s="542"/>
      <c r="P204" s="567"/>
      <c r="Q204" s="616" t="s">
        <v>3526</v>
      </c>
      <c r="R204" s="567"/>
      <c r="S204" s="584"/>
      <c r="T204" s="578"/>
      <c r="U204" s="569"/>
      <c r="V204" s="547"/>
      <c r="W204" s="580"/>
    </row>
    <row r="205" spans="1:23" ht="82.5" customHeight="1" x14ac:dyDescent="0.2">
      <c r="A205" s="179" t="s">
        <v>781</v>
      </c>
      <c r="B205" s="311"/>
      <c r="C205" s="183" t="s">
        <v>869</v>
      </c>
      <c r="D205" s="186" t="s">
        <v>870</v>
      </c>
      <c r="E205" s="608" t="s">
        <v>1011</v>
      </c>
      <c r="F205" s="284" t="s">
        <v>18</v>
      </c>
      <c r="G205" s="297" t="s">
        <v>1046</v>
      </c>
      <c r="H205" s="282" t="s">
        <v>1772</v>
      </c>
      <c r="I205" s="311"/>
      <c r="J205" s="186" t="s">
        <v>2226</v>
      </c>
      <c r="K205" s="185" t="s">
        <v>1214</v>
      </c>
      <c r="L205" s="190" t="s">
        <v>872</v>
      </c>
      <c r="M205" s="139"/>
      <c r="N205" s="139"/>
      <c r="O205" s="98"/>
      <c r="P205" s="142"/>
      <c r="Q205" s="615" t="s">
        <v>3526</v>
      </c>
      <c r="R205" s="142"/>
      <c r="S205" s="502"/>
      <c r="T205" s="295"/>
      <c r="U205" s="288"/>
      <c r="V205" s="313"/>
      <c r="W205" s="300"/>
    </row>
    <row r="206" spans="1:23" ht="82.5" customHeight="1" x14ac:dyDescent="0.2">
      <c r="A206" s="179" t="s">
        <v>784</v>
      </c>
      <c r="B206" s="311"/>
      <c r="C206" s="183" t="s">
        <v>873</v>
      </c>
      <c r="D206" s="186" t="s">
        <v>874</v>
      </c>
      <c r="E206" s="608" t="s">
        <v>1028</v>
      </c>
      <c r="F206" s="284" t="s">
        <v>18</v>
      </c>
      <c r="G206" s="297" t="s">
        <v>1046</v>
      </c>
      <c r="H206" s="282" t="s">
        <v>1772</v>
      </c>
      <c r="I206" s="311"/>
      <c r="J206" s="186" t="s">
        <v>2207</v>
      </c>
      <c r="K206" s="185" t="s">
        <v>875</v>
      </c>
      <c r="L206" s="185" t="s">
        <v>876</v>
      </c>
      <c r="M206" s="139"/>
      <c r="N206" s="139"/>
      <c r="O206" s="98"/>
      <c r="P206" s="142"/>
      <c r="Q206" s="615" t="s">
        <v>3526</v>
      </c>
      <c r="R206" s="142"/>
      <c r="S206" s="502"/>
      <c r="T206" s="295"/>
      <c r="U206" s="288"/>
      <c r="V206" s="313"/>
      <c r="W206" s="300"/>
    </row>
    <row r="207" spans="1:23" ht="82.5" customHeight="1" x14ac:dyDescent="0.2">
      <c r="A207" s="179" t="s">
        <v>785</v>
      </c>
      <c r="B207" s="311" t="s">
        <v>3119</v>
      </c>
      <c r="C207" s="183" t="s">
        <v>877</v>
      </c>
      <c r="D207" s="186" t="s">
        <v>878</v>
      </c>
      <c r="E207" s="608" t="s">
        <v>3535</v>
      </c>
      <c r="F207" s="284" t="s">
        <v>18</v>
      </c>
      <c r="G207" s="297" t="s">
        <v>1046</v>
      </c>
      <c r="H207" s="282" t="s">
        <v>1772</v>
      </c>
      <c r="I207" s="311"/>
      <c r="J207" s="186" t="s">
        <v>2207</v>
      </c>
      <c r="K207" s="185" t="s">
        <v>879</v>
      </c>
      <c r="L207" s="185" t="s">
        <v>880</v>
      </c>
      <c r="M207" s="139"/>
      <c r="N207" s="139"/>
      <c r="O207" s="98"/>
      <c r="P207" s="142"/>
      <c r="Q207" s="615" t="s">
        <v>3526</v>
      </c>
      <c r="R207" s="142"/>
      <c r="S207" s="502"/>
      <c r="T207" s="295"/>
      <c r="U207" s="288"/>
      <c r="V207" s="313"/>
      <c r="W207" s="300"/>
    </row>
    <row r="208" spans="1:23" ht="82.5" customHeight="1" x14ac:dyDescent="0.2">
      <c r="A208" s="179" t="s">
        <v>788</v>
      </c>
      <c r="B208" s="311" t="s">
        <v>3119</v>
      </c>
      <c r="C208" s="183" t="s">
        <v>2227</v>
      </c>
      <c r="D208" s="186" t="s">
        <v>882</v>
      </c>
      <c r="E208" s="608" t="s">
        <v>3535</v>
      </c>
      <c r="F208" s="284" t="s">
        <v>18</v>
      </c>
      <c r="G208" s="297" t="s">
        <v>1046</v>
      </c>
      <c r="H208" s="282" t="s">
        <v>1772</v>
      </c>
      <c r="I208" s="311"/>
      <c r="J208" s="186" t="s">
        <v>1703</v>
      </c>
      <c r="K208" s="185" t="s">
        <v>883</v>
      </c>
      <c r="L208" s="185" t="s">
        <v>884</v>
      </c>
      <c r="M208" s="139"/>
      <c r="N208" s="139"/>
      <c r="O208" s="98"/>
      <c r="P208" s="142"/>
      <c r="Q208" s="615" t="s">
        <v>3526</v>
      </c>
      <c r="R208" s="142"/>
      <c r="S208" s="502"/>
      <c r="T208" s="295"/>
      <c r="U208" s="288"/>
      <c r="V208" s="313"/>
      <c r="W208" s="300"/>
    </row>
    <row r="209" spans="1:23" ht="82.5" customHeight="1" x14ac:dyDescent="0.2">
      <c r="A209" s="179" t="s">
        <v>789</v>
      </c>
      <c r="B209" s="202"/>
      <c r="C209" s="520" t="s">
        <v>899</v>
      </c>
      <c r="D209" s="188" t="s">
        <v>900</v>
      </c>
      <c r="E209" s="188" t="s">
        <v>3533</v>
      </c>
      <c r="F209" s="284" t="s">
        <v>17</v>
      </c>
      <c r="G209" s="624" t="s">
        <v>17</v>
      </c>
      <c r="H209" s="282" t="s">
        <v>1772</v>
      </c>
      <c r="I209" s="206"/>
      <c r="J209" s="188" t="s">
        <v>2189</v>
      </c>
      <c r="K209" s="188" t="s">
        <v>1215</v>
      </c>
      <c r="L209" s="188" t="s">
        <v>1216</v>
      </c>
      <c r="M209" s="201"/>
      <c r="N209" s="201"/>
      <c r="O209" s="98"/>
      <c r="P209" s="521"/>
      <c r="Q209" s="184" t="s">
        <v>3529</v>
      </c>
      <c r="R209" s="521"/>
      <c r="S209" s="502"/>
      <c r="T209" s="295"/>
      <c r="U209" s="288"/>
      <c r="V209" s="313"/>
      <c r="W209" s="300"/>
    </row>
    <row r="210" spans="1:23" ht="82.5" customHeight="1" x14ac:dyDescent="0.2">
      <c r="A210" s="179" t="s">
        <v>790</v>
      </c>
      <c r="B210" s="513"/>
      <c r="C210" s="523" t="s">
        <v>1217</v>
      </c>
      <c r="D210" s="523" t="s">
        <v>1218</v>
      </c>
      <c r="E210" s="523" t="s">
        <v>1028</v>
      </c>
      <c r="F210" s="284" t="s">
        <v>17</v>
      </c>
      <c r="G210" s="624" t="s">
        <v>17</v>
      </c>
      <c r="H210" s="282" t="s">
        <v>1772</v>
      </c>
      <c r="I210" s="206"/>
      <c r="J210" s="294" t="s">
        <v>2228</v>
      </c>
      <c r="K210" s="294" t="s">
        <v>1220</v>
      </c>
      <c r="L210" s="294" t="s">
        <v>1221</v>
      </c>
      <c r="M210" s="201"/>
      <c r="N210" s="201"/>
      <c r="O210" s="98"/>
      <c r="P210" s="521"/>
      <c r="Q210" s="184" t="s">
        <v>3530</v>
      </c>
      <c r="R210" s="521"/>
      <c r="S210" s="502"/>
      <c r="T210" s="295"/>
      <c r="U210" s="288"/>
      <c r="V210" s="313"/>
      <c r="W210" s="300"/>
    </row>
    <row r="211" spans="1:23" ht="82.5" hidden="1" customHeight="1" x14ac:dyDescent="0.2">
      <c r="A211" s="541" t="s">
        <v>793</v>
      </c>
      <c r="B211" s="585"/>
      <c r="C211" s="571" t="s">
        <v>1222</v>
      </c>
      <c r="D211" s="571" t="s">
        <v>1223</v>
      </c>
      <c r="E211" s="571" t="s">
        <v>1028</v>
      </c>
      <c r="F211" s="561" t="s">
        <v>17</v>
      </c>
      <c r="G211" s="625" t="s">
        <v>17</v>
      </c>
      <c r="H211" s="544" t="s">
        <v>3456</v>
      </c>
      <c r="I211" s="586"/>
      <c r="J211" s="581" t="s">
        <v>1224</v>
      </c>
      <c r="K211" s="572" t="s">
        <v>3374</v>
      </c>
      <c r="L211" s="572" t="s">
        <v>1226</v>
      </c>
      <c r="M211" s="587"/>
      <c r="N211" s="587"/>
      <c r="O211" s="542"/>
      <c r="P211" s="588"/>
      <c r="Q211" s="581" t="s">
        <v>3530</v>
      </c>
      <c r="R211" s="588"/>
      <c r="S211" s="584"/>
      <c r="T211" s="578"/>
      <c r="U211" s="569"/>
      <c r="V211" s="547"/>
      <c r="W211" s="580"/>
    </row>
    <row r="212" spans="1:23" ht="82.5" customHeight="1" x14ac:dyDescent="0.2">
      <c r="A212" s="179" t="s">
        <v>796</v>
      </c>
      <c r="B212" s="522"/>
      <c r="C212" s="523" t="s">
        <v>1222</v>
      </c>
      <c r="D212" s="523" t="s">
        <v>2229</v>
      </c>
      <c r="E212" s="523" t="s">
        <v>3533</v>
      </c>
      <c r="F212" s="284" t="s">
        <v>17</v>
      </c>
      <c r="G212" s="297" t="s">
        <v>1046</v>
      </c>
      <c r="H212" s="282" t="s">
        <v>1772</v>
      </c>
      <c r="I212" s="351"/>
      <c r="J212" s="184" t="s">
        <v>1224</v>
      </c>
      <c r="K212" s="188" t="s">
        <v>1227</v>
      </c>
      <c r="L212" s="188" t="s">
        <v>1227</v>
      </c>
      <c r="M212" s="201"/>
      <c r="N212" s="201"/>
      <c r="O212" s="98"/>
      <c r="P212" s="521"/>
      <c r="Q212" s="184" t="s">
        <v>3530</v>
      </c>
      <c r="R212" s="521"/>
      <c r="S212" s="502"/>
      <c r="T212" s="295"/>
      <c r="U212" s="288"/>
      <c r="V212" s="313"/>
      <c r="W212" s="300"/>
    </row>
    <row r="213" spans="1:23" ht="82.5" customHeight="1" x14ac:dyDescent="0.2">
      <c r="A213" s="179" t="s">
        <v>800</v>
      </c>
      <c r="B213" s="289"/>
      <c r="C213" s="296" t="s">
        <v>1228</v>
      </c>
      <c r="D213" s="523" t="s">
        <v>1229</v>
      </c>
      <c r="E213" s="523" t="s">
        <v>1023</v>
      </c>
      <c r="F213" s="284" t="s">
        <v>17</v>
      </c>
      <c r="G213" s="297" t="s">
        <v>1046</v>
      </c>
      <c r="H213" s="282" t="s">
        <v>1772</v>
      </c>
      <c r="I213" s="524"/>
      <c r="J213" s="282" t="s">
        <v>1230</v>
      </c>
      <c r="K213" s="294" t="s">
        <v>1231</v>
      </c>
      <c r="L213" s="294" t="s">
        <v>1232</v>
      </c>
      <c r="M213" s="201"/>
      <c r="N213" s="201"/>
      <c r="O213" s="98"/>
      <c r="P213" s="521"/>
      <c r="Q213" s="184" t="s">
        <v>2406</v>
      </c>
      <c r="R213" s="521"/>
      <c r="S213" s="502"/>
      <c r="T213" s="295"/>
      <c r="U213" s="288"/>
      <c r="V213" s="313"/>
      <c r="W213" s="300"/>
    </row>
    <row r="214" spans="1:23" ht="82.5" customHeight="1" x14ac:dyDescent="0.2">
      <c r="A214" s="179" t="s">
        <v>801</v>
      </c>
      <c r="B214" s="293"/>
      <c r="C214" s="296" t="s">
        <v>1228</v>
      </c>
      <c r="D214" s="523" t="s">
        <v>1233</v>
      </c>
      <c r="E214" s="523" t="s">
        <v>1023</v>
      </c>
      <c r="F214" s="284" t="s">
        <v>17</v>
      </c>
      <c r="G214" s="297" t="s">
        <v>1046</v>
      </c>
      <c r="H214" s="282" t="s">
        <v>1772</v>
      </c>
      <c r="I214" s="524"/>
      <c r="J214" s="602" t="s">
        <v>1230</v>
      </c>
      <c r="K214" s="294" t="s">
        <v>1234</v>
      </c>
      <c r="L214" s="294" t="s">
        <v>1235</v>
      </c>
      <c r="M214" s="201"/>
      <c r="N214" s="201"/>
      <c r="O214" s="98"/>
      <c r="P214" s="521"/>
      <c r="Q214" s="184" t="s">
        <v>2406</v>
      </c>
      <c r="R214" s="521"/>
      <c r="S214" s="502"/>
      <c r="T214" s="295"/>
      <c r="U214" s="288"/>
      <c r="V214" s="313"/>
      <c r="W214" s="300"/>
    </row>
    <row r="215" spans="1:23" ht="82.5" hidden="1" customHeight="1" x14ac:dyDescent="0.2">
      <c r="A215" s="541" t="s">
        <v>804</v>
      </c>
      <c r="B215" s="578"/>
      <c r="C215" s="590" t="s">
        <v>1217</v>
      </c>
      <c r="D215" s="590" t="s">
        <v>1218</v>
      </c>
      <c r="E215" s="603" t="s">
        <v>1019</v>
      </c>
      <c r="F215" s="561" t="s">
        <v>17</v>
      </c>
      <c r="G215" s="582" t="s">
        <v>1046</v>
      </c>
      <c r="H215" s="544" t="s">
        <v>3456</v>
      </c>
      <c r="I215" s="569"/>
      <c r="J215" s="572" t="s">
        <v>2230</v>
      </c>
      <c r="K215" s="572" t="s">
        <v>1220</v>
      </c>
      <c r="L215" s="572" t="s">
        <v>1221</v>
      </c>
      <c r="M215" s="591"/>
      <c r="N215" s="591"/>
      <c r="O215" s="542"/>
      <c r="P215" s="578"/>
      <c r="Q215" s="618" t="s">
        <v>3528</v>
      </c>
      <c r="R215" s="578"/>
      <c r="S215" s="578"/>
      <c r="T215" s="569"/>
      <c r="U215" s="580"/>
      <c r="V215" s="547"/>
      <c r="W215" s="580"/>
    </row>
    <row r="216" spans="1:23" ht="82.5" customHeight="1" x14ac:dyDescent="0.2">
      <c r="A216" s="179" t="s">
        <v>805</v>
      </c>
      <c r="B216" s="295"/>
      <c r="C216" s="526" t="s">
        <v>1217</v>
      </c>
      <c r="D216" s="526" t="s">
        <v>1438</v>
      </c>
      <c r="E216" s="589" t="s">
        <v>1019</v>
      </c>
      <c r="F216" s="284" t="s">
        <v>17</v>
      </c>
      <c r="G216" s="297" t="s">
        <v>1046</v>
      </c>
      <c r="H216" s="282" t="s">
        <v>1772</v>
      </c>
      <c r="I216" s="288"/>
      <c r="J216" s="294" t="s">
        <v>1219</v>
      </c>
      <c r="K216" s="294" t="s">
        <v>1225</v>
      </c>
      <c r="L216" s="294" t="s">
        <v>1226</v>
      </c>
      <c r="M216" s="299"/>
      <c r="N216" s="299"/>
      <c r="O216" s="98"/>
      <c r="P216" s="295"/>
      <c r="Q216" s="619" t="s">
        <v>3526</v>
      </c>
      <c r="R216" s="295"/>
      <c r="S216" s="295"/>
      <c r="T216" s="288"/>
      <c r="U216" s="300"/>
      <c r="V216" s="313"/>
      <c r="W216" s="300"/>
    </row>
    <row r="217" spans="1:23" ht="82.5" customHeight="1" x14ac:dyDescent="0.2">
      <c r="A217" s="179" t="s">
        <v>809</v>
      </c>
      <c r="B217" s="295"/>
      <c r="C217" s="526" t="s">
        <v>1217</v>
      </c>
      <c r="D217" s="526" t="s">
        <v>1439</v>
      </c>
      <c r="E217" s="589" t="s">
        <v>1019</v>
      </c>
      <c r="F217" s="284" t="s">
        <v>17</v>
      </c>
      <c r="G217" s="297" t="s">
        <v>1046</v>
      </c>
      <c r="H217" s="282" t="s">
        <v>1772</v>
      </c>
      <c r="I217" s="288"/>
      <c r="J217" s="294" t="s">
        <v>2231</v>
      </c>
      <c r="K217" s="294" t="s">
        <v>1498</v>
      </c>
      <c r="L217" s="294" t="s">
        <v>1578</v>
      </c>
      <c r="M217" s="299"/>
      <c r="N217" s="299"/>
      <c r="O217" s="98"/>
      <c r="P217" s="295"/>
      <c r="Q217" s="619" t="s">
        <v>3528</v>
      </c>
      <c r="R217" s="295"/>
      <c r="S217" s="295"/>
      <c r="T217" s="288"/>
      <c r="U217" s="300"/>
      <c r="V217" s="313"/>
      <c r="W217" s="300"/>
    </row>
    <row r="218" spans="1:23" ht="82.5" customHeight="1" x14ac:dyDescent="0.2">
      <c r="A218" s="179" t="s">
        <v>1242</v>
      </c>
      <c r="B218" s="295"/>
      <c r="C218" s="526" t="s">
        <v>1364</v>
      </c>
      <c r="D218" s="298" t="s">
        <v>1440</v>
      </c>
      <c r="E218" s="589" t="s">
        <v>1019</v>
      </c>
      <c r="F218" s="284" t="s">
        <v>17</v>
      </c>
      <c r="G218" s="297" t="s">
        <v>1046</v>
      </c>
      <c r="H218" s="282" t="s">
        <v>1772</v>
      </c>
      <c r="I218" s="288"/>
      <c r="J218" s="294" t="s">
        <v>1219</v>
      </c>
      <c r="K218" s="294" t="s">
        <v>1499</v>
      </c>
      <c r="L218" s="294" t="s">
        <v>1579</v>
      </c>
      <c r="M218" s="299"/>
      <c r="N218" s="299"/>
      <c r="O218" s="98"/>
      <c r="P218" s="295"/>
      <c r="Q218" s="619" t="s">
        <v>3526</v>
      </c>
      <c r="R218" s="295"/>
      <c r="S218" s="295"/>
      <c r="T218" s="288"/>
      <c r="U218" s="300"/>
      <c r="V218" s="313"/>
      <c r="W218" s="300"/>
    </row>
    <row r="219" spans="1:23" ht="82.5" customHeight="1" x14ac:dyDescent="0.2">
      <c r="A219" s="179" t="s">
        <v>813</v>
      </c>
      <c r="B219" s="295"/>
      <c r="C219" s="589" t="s">
        <v>1365</v>
      </c>
      <c r="D219" s="298" t="s">
        <v>1441</v>
      </c>
      <c r="E219" s="589" t="s">
        <v>1019</v>
      </c>
      <c r="F219" s="284" t="s">
        <v>17</v>
      </c>
      <c r="G219" s="297" t="s">
        <v>1046</v>
      </c>
      <c r="H219" s="282" t="s">
        <v>1772</v>
      </c>
      <c r="I219" s="288"/>
      <c r="J219" s="294" t="s">
        <v>2231</v>
      </c>
      <c r="K219" s="294" t="s">
        <v>1499</v>
      </c>
      <c r="L219" s="294" t="s">
        <v>1579</v>
      </c>
      <c r="M219" s="299"/>
      <c r="N219" s="299"/>
      <c r="O219" s="98"/>
      <c r="P219" s="295"/>
      <c r="Q219" s="619" t="s">
        <v>3528</v>
      </c>
      <c r="R219" s="295"/>
      <c r="S219" s="295"/>
      <c r="T219" s="288"/>
      <c r="U219" s="300"/>
      <c r="V219" s="313"/>
      <c r="W219" s="300"/>
    </row>
    <row r="220" spans="1:23" ht="82.5" customHeight="1" x14ac:dyDescent="0.2">
      <c r="A220" s="179" t="s">
        <v>816</v>
      </c>
      <c r="B220" s="295"/>
      <c r="C220" s="589" t="s">
        <v>1366</v>
      </c>
      <c r="D220" s="294" t="s">
        <v>1442</v>
      </c>
      <c r="E220" s="589" t="s">
        <v>1019</v>
      </c>
      <c r="F220" s="284" t="s">
        <v>17</v>
      </c>
      <c r="G220" s="297" t="s">
        <v>1046</v>
      </c>
      <c r="H220" s="282" t="s">
        <v>1772</v>
      </c>
      <c r="I220" s="288"/>
      <c r="J220" s="294" t="s">
        <v>2232</v>
      </c>
      <c r="K220" s="294" t="s">
        <v>1500</v>
      </c>
      <c r="L220" s="294" t="s">
        <v>1580</v>
      </c>
      <c r="M220" s="299"/>
      <c r="N220" s="299"/>
      <c r="O220" s="98"/>
      <c r="P220" s="295"/>
      <c r="Q220" s="619" t="s">
        <v>3528</v>
      </c>
      <c r="R220" s="295"/>
      <c r="S220" s="295"/>
      <c r="T220" s="288"/>
      <c r="U220" s="300"/>
      <c r="V220" s="313"/>
      <c r="W220" s="300"/>
    </row>
    <row r="221" spans="1:23" ht="82.5" customHeight="1" x14ac:dyDescent="0.2">
      <c r="A221" s="179" t="s">
        <v>817</v>
      </c>
      <c r="B221" s="295"/>
      <c r="C221" s="589" t="s">
        <v>1366</v>
      </c>
      <c r="D221" s="294" t="s">
        <v>1443</v>
      </c>
      <c r="E221" s="589" t="s">
        <v>1019</v>
      </c>
      <c r="F221" s="284" t="s">
        <v>17</v>
      </c>
      <c r="G221" s="297" t="s">
        <v>1046</v>
      </c>
      <c r="H221" s="282" t="s">
        <v>1772</v>
      </c>
      <c r="I221" s="288"/>
      <c r="J221" s="294" t="s">
        <v>2232</v>
      </c>
      <c r="K221" s="294" t="s">
        <v>1501</v>
      </c>
      <c r="L221" s="294" t="s">
        <v>1581</v>
      </c>
      <c r="M221" s="299"/>
      <c r="N221" s="299"/>
      <c r="O221" s="98"/>
      <c r="P221" s="295"/>
      <c r="Q221" s="619" t="s">
        <v>3528</v>
      </c>
      <c r="R221" s="295"/>
      <c r="S221" s="295"/>
      <c r="T221" s="288"/>
      <c r="U221" s="300"/>
      <c r="V221" s="313"/>
      <c r="W221" s="300"/>
    </row>
    <row r="222" spans="1:23" ht="82.5" customHeight="1" x14ac:dyDescent="0.2">
      <c r="A222" s="179" t="s">
        <v>1243</v>
      </c>
      <c r="B222" s="295"/>
      <c r="C222" s="589" t="s">
        <v>1366</v>
      </c>
      <c r="D222" s="294" t="s">
        <v>1444</v>
      </c>
      <c r="E222" s="589" t="s">
        <v>1019</v>
      </c>
      <c r="F222" s="284" t="s">
        <v>17</v>
      </c>
      <c r="G222" s="297" t="s">
        <v>1046</v>
      </c>
      <c r="H222" s="282" t="s">
        <v>1772</v>
      </c>
      <c r="I222" s="288"/>
      <c r="J222" s="294" t="s">
        <v>2232</v>
      </c>
      <c r="K222" s="294" t="s">
        <v>1220</v>
      </c>
      <c r="L222" s="294" t="s">
        <v>1221</v>
      </c>
      <c r="M222" s="299"/>
      <c r="N222" s="299"/>
      <c r="O222" s="98"/>
      <c r="P222" s="295"/>
      <c r="Q222" s="619" t="s">
        <v>3528</v>
      </c>
      <c r="R222" s="295"/>
      <c r="S222" s="295"/>
      <c r="T222" s="288"/>
      <c r="U222" s="300"/>
      <c r="V222" s="313"/>
      <c r="W222" s="300"/>
    </row>
    <row r="223" spans="1:23" ht="82.5" hidden="1" customHeight="1" x14ac:dyDescent="0.2">
      <c r="A223" s="541" t="s">
        <v>1244</v>
      </c>
      <c r="B223" s="578"/>
      <c r="C223" s="594" t="s">
        <v>1367</v>
      </c>
      <c r="D223" s="595" t="s">
        <v>1445</v>
      </c>
      <c r="E223" s="594" t="s">
        <v>1481</v>
      </c>
      <c r="F223" s="561" t="s">
        <v>17</v>
      </c>
      <c r="G223" s="582" t="s">
        <v>1046</v>
      </c>
      <c r="H223" s="544" t="s">
        <v>3456</v>
      </c>
      <c r="I223" s="569"/>
      <c r="J223" s="577" t="s">
        <v>1502</v>
      </c>
      <c r="K223" s="572" t="s">
        <v>1503</v>
      </c>
      <c r="L223" s="572" t="s">
        <v>3375</v>
      </c>
      <c r="M223" s="591"/>
      <c r="N223" s="591"/>
      <c r="O223" s="542"/>
      <c r="P223" s="578"/>
      <c r="Q223" s="618" t="s">
        <v>2406</v>
      </c>
      <c r="R223" s="578"/>
      <c r="S223" s="578"/>
      <c r="T223" s="569"/>
      <c r="U223" s="580"/>
      <c r="V223" s="547"/>
      <c r="W223" s="580"/>
    </row>
    <row r="224" spans="1:23" ht="82.5" customHeight="1" x14ac:dyDescent="0.2">
      <c r="A224" s="179" t="s">
        <v>1245</v>
      </c>
      <c r="B224" s="295"/>
      <c r="C224" s="592" t="s">
        <v>1368</v>
      </c>
      <c r="D224" s="593" t="s">
        <v>1446</v>
      </c>
      <c r="E224" s="592" t="s">
        <v>1481</v>
      </c>
      <c r="F224" s="284" t="s">
        <v>17</v>
      </c>
      <c r="G224" s="297" t="s">
        <v>1046</v>
      </c>
      <c r="H224" s="282" t="s">
        <v>1772</v>
      </c>
      <c r="I224" s="288"/>
      <c r="J224" s="188" t="s">
        <v>1502</v>
      </c>
      <c r="K224" s="294" t="s">
        <v>1504</v>
      </c>
      <c r="L224" s="294" t="s">
        <v>1582</v>
      </c>
      <c r="M224" s="299"/>
      <c r="N224" s="299"/>
      <c r="O224" s="98"/>
      <c r="P224" s="295"/>
      <c r="Q224" s="619" t="s">
        <v>2406</v>
      </c>
      <c r="R224" s="295"/>
      <c r="S224" s="295"/>
      <c r="T224" s="288"/>
      <c r="U224" s="300"/>
      <c r="V224" s="313"/>
      <c r="W224" s="300"/>
    </row>
    <row r="225" spans="1:23" ht="82.5" hidden="1" customHeight="1" x14ac:dyDescent="0.2">
      <c r="A225" s="541" t="s">
        <v>1246</v>
      </c>
      <c r="B225" s="578"/>
      <c r="C225" s="594" t="s">
        <v>1369</v>
      </c>
      <c r="D225" s="577" t="s">
        <v>1447</v>
      </c>
      <c r="E225" s="594" t="s">
        <v>1481</v>
      </c>
      <c r="F225" s="561" t="s">
        <v>17</v>
      </c>
      <c r="G225" s="582" t="s">
        <v>1046</v>
      </c>
      <c r="H225" s="544" t="s">
        <v>3456</v>
      </c>
      <c r="I225" s="569"/>
      <c r="J225" s="577" t="s">
        <v>1505</v>
      </c>
      <c r="K225" s="577" t="s">
        <v>1506</v>
      </c>
      <c r="L225" s="577" t="s">
        <v>1583</v>
      </c>
      <c r="M225" s="591"/>
      <c r="N225" s="591"/>
      <c r="O225" s="542"/>
      <c r="P225" s="578"/>
      <c r="Q225" s="618" t="s">
        <v>2406</v>
      </c>
      <c r="R225" s="578"/>
      <c r="S225" s="578"/>
      <c r="T225" s="569"/>
      <c r="U225" s="580"/>
      <c r="V225" s="547"/>
      <c r="W225" s="580"/>
    </row>
    <row r="226" spans="1:23" ht="82.5" customHeight="1" x14ac:dyDescent="0.2">
      <c r="A226" s="179" t="s">
        <v>824</v>
      </c>
      <c r="B226" s="295"/>
      <c r="C226" s="592" t="s">
        <v>1369</v>
      </c>
      <c r="D226" s="188" t="s">
        <v>1448</v>
      </c>
      <c r="E226" s="592" t="s">
        <v>1481</v>
      </c>
      <c r="F226" s="284" t="s">
        <v>17</v>
      </c>
      <c r="G226" s="297" t="s">
        <v>1046</v>
      </c>
      <c r="H226" s="282" t="s">
        <v>1772</v>
      </c>
      <c r="I226" s="288"/>
      <c r="J226" s="188" t="s">
        <v>1505</v>
      </c>
      <c r="K226" s="188" t="s">
        <v>1507</v>
      </c>
      <c r="L226" s="188" t="s">
        <v>1584</v>
      </c>
      <c r="M226" s="299"/>
      <c r="N226" s="299"/>
      <c r="O226" s="98"/>
      <c r="P226" s="295"/>
      <c r="Q226" s="619" t="s">
        <v>2406</v>
      </c>
      <c r="R226" s="295"/>
      <c r="S226" s="295"/>
      <c r="T226" s="288"/>
      <c r="U226" s="300"/>
      <c r="V226" s="313"/>
      <c r="W226" s="300"/>
    </row>
    <row r="227" spans="1:23" ht="82.5" customHeight="1" x14ac:dyDescent="0.2">
      <c r="A227" s="179" t="s">
        <v>1247</v>
      </c>
      <c r="B227" s="295"/>
      <c r="C227" s="526" t="s">
        <v>1370</v>
      </c>
      <c r="D227" s="526" t="s">
        <v>1370</v>
      </c>
      <c r="E227" s="592" t="s">
        <v>1482</v>
      </c>
      <c r="F227" s="284" t="s">
        <v>17</v>
      </c>
      <c r="G227" s="297" t="s">
        <v>1046</v>
      </c>
      <c r="H227" s="282" t="s">
        <v>1772</v>
      </c>
      <c r="I227" s="288"/>
      <c r="J227" s="188" t="s">
        <v>1508</v>
      </c>
      <c r="K227" s="188" t="s">
        <v>1509</v>
      </c>
      <c r="L227" s="188" t="s">
        <v>1585</v>
      </c>
      <c r="M227" s="299"/>
      <c r="N227" s="299"/>
      <c r="O227" s="98"/>
      <c r="P227" s="295"/>
      <c r="Q227" s="619" t="s">
        <v>3526</v>
      </c>
      <c r="R227" s="295"/>
      <c r="S227" s="295"/>
      <c r="T227" s="288"/>
      <c r="U227" s="300"/>
      <c r="V227" s="313"/>
      <c r="W227" s="300"/>
    </row>
    <row r="228" spans="1:23" ht="82.5" customHeight="1" x14ac:dyDescent="0.2">
      <c r="A228" s="179" t="s">
        <v>1248</v>
      </c>
      <c r="B228" s="295"/>
      <c r="C228" s="526" t="s">
        <v>1371</v>
      </c>
      <c r="D228" s="526" t="s">
        <v>1371</v>
      </c>
      <c r="E228" s="592" t="s">
        <v>1482</v>
      </c>
      <c r="F228" s="284" t="s">
        <v>17</v>
      </c>
      <c r="G228" s="297" t="s">
        <v>1046</v>
      </c>
      <c r="H228" s="282" t="s">
        <v>1772</v>
      </c>
      <c r="I228" s="288"/>
      <c r="J228" s="188" t="s">
        <v>1508</v>
      </c>
      <c r="K228" s="188" t="s">
        <v>2233</v>
      </c>
      <c r="L228" s="188" t="s">
        <v>1586</v>
      </c>
      <c r="M228" s="299"/>
      <c r="N228" s="299"/>
      <c r="O228" s="98"/>
      <c r="P228" s="295"/>
      <c r="Q228" s="619" t="s">
        <v>3526</v>
      </c>
      <c r="R228" s="295"/>
      <c r="S228" s="295"/>
      <c r="T228" s="288"/>
      <c r="U228" s="300"/>
      <c r="V228" s="313"/>
      <c r="W228" s="300"/>
    </row>
    <row r="229" spans="1:23" ht="82.5" customHeight="1" x14ac:dyDescent="0.2">
      <c r="A229" s="179" t="s">
        <v>1249</v>
      </c>
      <c r="B229" s="295"/>
      <c r="C229" s="526" t="s">
        <v>1372</v>
      </c>
      <c r="D229" s="526" t="s">
        <v>1372</v>
      </c>
      <c r="E229" s="592" t="s">
        <v>1482</v>
      </c>
      <c r="F229" s="284" t="s">
        <v>17</v>
      </c>
      <c r="G229" s="297" t="s">
        <v>1046</v>
      </c>
      <c r="H229" s="282" t="s">
        <v>1772</v>
      </c>
      <c r="I229" s="288"/>
      <c r="J229" s="188" t="s">
        <v>1508</v>
      </c>
      <c r="K229" s="188" t="s">
        <v>2234</v>
      </c>
      <c r="L229" s="188" t="s">
        <v>1510</v>
      </c>
      <c r="M229" s="299"/>
      <c r="N229" s="299"/>
      <c r="O229" s="98"/>
      <c r="P229" s="295"/>
      <c r="Q229" s="619" t="s">
        <v>3526</v>
      </c>
      <c r="R229" s="295"/>
      <c r="S229" s="295"/>
      <c r="T229" s="288"/>
      <c r="U229" s="300"/>
      <c r="V229" s="313"/>
      <c r="W229" s="300"/>
    </row>
    <row r="230" spans="1:23" ht="82.5" customHeight="1" x14ac:dyDescent="0.2">
      <c r="A230" s="179" t="s">
        <v>1250</v>
      </c>
      <c r="B230" s="295"/>
      <c r="C230" s="596" t="s">
        <v>1373</v>
      </c>
      <c r="D230" s="526" t="s">
        <v>1373</v>
      </c>
      <c r="E230" s="592" t="s">
        <v>1482</v>
      </c>
      <c r="F230" s="284" t="s">
        <v>17</v>
      </c>
      <c r="G230" s="297" t="s">
        <v>1046</v>
      </c>
      <c r="H230" s="282" t="s">
        <v>1772</v>
      </c>
      <c r="I230" s="288"/>
      <c r="J230" s="188" t="s">
        <v>1508</v>
      </c>
      <c r="K230" s="188" t="s">
        <v>1511</v>
      </c>
      <c r="L230" s="188" t="s">
        <v>1587</v>
      </c>
      <c r="M230" s="299"/>
      <c r="N230" s="299"/>
      <c r="O230" s="98"/>
      <c r="P230" s="295"/>
      <c r="Q230" s="619" t="s">
        <v>3526</v>
      </c>
      <c r="R230" s="295"/>
      <c r="S230" s="295"/>
      <c r="T230" s="288"/>
      <c r="U230" s="300"/>
      <c r="V230" s="313"/>
      <c r="W230" s="300"/>
    </row>
    <row r="231" spans="1:23" ht="82.5" customHeight="1" x14ac:dyDescent="0.2">
      <c r="A231" s="179" t="s">
        <v>1251</v>
      </c>
      <c r="B231" s="295"/>
      <c r="C231" s="596" t="s">
        <v>1374</v>
      </c>
      <c r="D231" s="526" t="s">
        <v>1374</v>
      </c>
      <c r="E231" s="592" t="s">
        <v>1482</v>
      </c>
      <c r="F231" s="284" t="s">
        <v>17</v>
      </c>
      <c r="G231" s="297" t="s">
        <v>1046</v>
      </c>
      <c r="H231" s="282" t="s">
        <v>1772</v>
      </c>
      <c r="I231" s="288"/>
      <c r="J231" s="188" t="s">
        <v>1508</v>
      </c>
      <c r="K231" s="188" t="s">
        <v>1512</v>
      </c>
      <c r="L231" s="188" t="s">
        <v>1512</v>
      </c>
      <c r="M231" s="299"/>
      <c r="N231" s="299"/>
      <c r="O231" s="98"/>
      <c r="P231" s="295"/>
      <c r="Q231" s="619" t="s">
        <v>3526</v>
      </c>
      <c r="R231" s="295"/>
      <c r="S231" s="295"/>
      <c r="T231" s="288"/>
      <c r="U231" s="300"/>
      <c r="V231" s="313"/>
      <c r="W231" s="300"/>
    </row>
    <row r="232" spans="1:23" ht="82.5" customHeight="1" x14ac:dyDescent="0.2">
      <c r="A232" s="179" t="s">
        <v>1252</v>
      </c>
      <c r="B232" s="295"/>
      <c r="C232" s="596" t="s">
        <v>1375</v>
      </c>
      <c r="D232" s="526" t="s">
        <v>1375</v>
      </c>
      <c r="E232" s="592" t="s">
        <v>1482</v>
      </c>
      <c r="F232" s="284" t="s">
        <v>17</v>
      </c>
      <c r="G232" s="297" t="s">
        <v>1046</v>
      </c>
      <c r="H232" s="282" t="s">
        <v>1772</v>
      </c>
      <c r="I232" s="288"/>
      <c r="J232" s="188" t="s">
        <v>1508</v>
      </c>
      <c r="K232" s="294" t="s">
        <v>1513</v>
      </c>
      <c r="L232" s="294" t="s">
        <v>1588</v>
      </c>
      <c r="M232" s="299"/>
      <c r="N232" s="299"/>
      <c r="O232" s="98"/>
      <c r="P232" s="295"/>
      <c r="Q232" s="619" t="s">
        <v>3526</v>
      </c>
      <c r="R232" s="295"/>
      <c r="S232" s="295"/>
      <c r="T232" s="288"/>
      <c r="U232" s="300"/>
      <c r="V232" s="313"/>
      <c r="W232" s="300"/>
    </row>
    <row r="233" spans="1:23" ht="82.5" customHeight="1" x14ac:dyDescent="0.2">
      <c r="A233" s="179" t="s">
        <v>1253</v>
      </c>
      <c r="B233" s="295"/>
      <c r="C233" s="596" t="s">
        <v>1376</v>
      </c>
      <c r="D233" s="298" t="s">
        <v>1449</v>
      </c>
      <c r="E233" s="526" t="s">
        <v>1483</v>
      </c>
      <c r="F233" s="284" t="s">
        <v>17</v>
      </c>
      <c r="G233" s="297" t="s">
        <v>1046</v>
      </c>
      <c r="H233" s="282" t="s">
        <v>1772</v>
      </c>
      <c r="I233" s="288"/>
      <c r="J233" s="184" t="s">
        <v>1514</v>
      </c>
      <c r="K233" s="294" t="s">
        <v>3557</v>
      </c>
      <c r="L233" s="294" t="s">
        <v>1589</v>
      </c>
      <c r="M233" s="299"/>
      <c r="N233" s="299"/>
      <c r="O233" s="98"/>
      <c r="P233" s="295"/>
      <c r="Q233" s="619" t="s">
        <v>3530</v>
      </c>
      <c r="R233" s="295"/>
      <c r="S233" s="295"/>
      <c r="T233" s="288"/>
      <c r="U233" s="300"/>
      <c r="V233" s="313"/>
      <c r="W233" s="525"/>
    </row>
    <row r="234" spans="1:23" ht="82.5" customHeight="1" x14ac:dyDescent="0.2">
      <c r="A234" s="179" t="s">
        <v>1254</v>
      </c>
      <c r="B234" s="295"/>
      <c r="C234" s="596" t="s">
        <v>1377</v>
      </c>
      <c r="D234" s="298" t="s">
        <v>1450</v>
      </c>
      <c r="E234" s="526" t="s">
        <v>1483</v>
      </c>
      <c r="F234" s="284" t="s">
        <v>17</v>
      </c>
      <c r="G234" s="297" t="s">
        <v>1046</v>
      </c>
      <c r="H234" s="282" t="s">
        <v>1772</v>
      </c>
      <c r="I234" s="288"/>
      <c r="J234" s="184" t="s">
        <v>1514</v>
      </c>
      <c r="K234" s="294" t="s">
        <v>3557</v>
      </c>
      <c r="L234" s="294" t="s">
        <v>1590</v>
      </c>
      <c r="M234" s="299"/>
      <c r="N234" s="299"/>
      <c r="O234" s="98"/>
      <c r="P234" s="295"/>
      <c r="Q234" s="619" t="s">
        <v>3530</v>
      </c>
      <c r="R234" s="295"/>
      <c r="S234" s="295"/>
      <c r="T234" s="288"/>
      <c r="U234" s="300"/>
      <c r="V234" s="313"/>
      <c r="W234" s="525"/>
    </row>
    <row r="235" spans="1:23" ht="82.5" customHeight="1" x14ac:dyDescent="0.2">
      <c r="A235" s="179" t="s">
        <v>1255</v>
      </c>
      <c r="B235" s="295"/>
      <c r="C235" s="526" t="s">
        <v>1378</v>
      </c>
      <c r="D235" s="298" t="s">
        <v>1451</v>
      </c>
      <c r="E235" s="526" t="s">
        <v>1483</v>
      </c>
      <c r="F235" s="284" t="s">
        <v>17</v>
      </c>
      <c r="G235" s="297" t="s">
        <v>1046</v>
      </c>
      <c r="H235" s="282" t="s">
        <v>1772</v>
      </c>
      <c r="I235" s="288"/>
      <c r="J235" s="184" t="s">
        <v>1514</v>
      </c>
      <c r="K235" s="294" t="s">
        <v>3558</v>
      </c>
      <c r="L235" s="294" t="s">
        <v>1591</v>
      </c>
      <c r="M235" s="299"/>
      <c r="N235" s="299"/>
      <c r="O235" s="98"/>
      <c r="P235" s="295"/>
      <c r="Q235" s="619" t="s">
        <v>3530</v>
      </c>
      <c r="R235" s="295"/>
      <c r="S235" s="295"/>
      <c r="T235" s="288"/>
      <c r="U235" s="300"/>
      <c r="V235" s="313"/>
      <c r="W235" s="525"/>
    </row>
    <row r="236" spans="1:23" ht="82.5" customHeight="1" x14ac:dyDescent="0.2">
      <c r="A236" s="179" t="s">
        <v>1256</v>
      </c>
      <c r="B236" s="295"/>
      <c r="C236" s="526" t="s">
        <v>1379</v>
      </c>
      <c r="D236" s="184" t="s">
        <v>1452</v>
      </c>
      <c r="E236" s="526" t="s">
        <v>1484</v>
      </c>
      <c r="F236" s="284" t="s">
        <v>17</v>
      </c>
      <c r="G236" s="297" t="s">
        <v>1046</v>
      </c>
      <c r="H236" s="282" t="s">
        <v>1772</v>
      </c>
      <c r="I236" s="288"/>
      <c r="J236" s="184" t="s">
        <v>1224</v>
      </c>
      <c r="K236" s="184" t="s">
        <v>1515</v>
      </c>
      <c r="L236" s="184" t="s">
        <v>1592</v>
      </c>
      <c r="M236" s="299"/>
      <c r="N236" s="299"/>
      <c r="O236" s="98"/>
      <c r="P236" s="295"/>
      <c r="Q236" s="619" t="s">
        <v>3530</v>
      </c>
      <c r="R236" s="295"/>
      <c r="S236" s="295"/>
      <c r="T236" s="288"/>
      <c r="U236" s="300"/>
      <c r="V236" s="313"/>
      <c r="W236" s="525"/>
    </row>
    <row r="237" spans="1:23" ht="82.5" customHeight="1" x14ac:dyDescent="0.2">
      <c r="A237" s="179" t="s">
        <v>1257</v>
      </c>
      <c r="B237" s="295"/>
      <c r="C237" s="526" t="s">
        <v>1380</v>
      </c>
      <c r="D237" s="526" t="s">
        <v>1453</v>
      </c>
      <c r="E237" s="526" t="s">
        <v>1484</v>
      </c>
      <c r="F237" s="284" t="s">
        <v>17</v>
      </c>
      <c r="G237" s="297" t="s">
        <v>1046</v>
      </c>
      <c r="H237" s="282" t="s">
        <v>1772</v>
      </c>
      <c r="I237" s="288"/>
      <c r="J237" s="184" t="s">
        <v>1224</v>
      </c>
      <c r="K237" s="184" t="s">
        <v>2235</v>
      </c>
      <c r="L237" s="184" t="s">
        <v>1593</v>
      </c>
      <c r="M237" s="299"/>
      <c r="N237" s="299"/>
      <c r="O237" s="98"/>
      <c r="P237" s="295"/>
      <c r="Q237" s="619" t="s">
        <v>3530</v>
      </c>
      <c r="R237" s="295"/>
      <c r="S237" s="295"/>
      <c r="T237" s="288"/>
      <c r="U237" s="300"/>
      <c r="V237" s="313"/>
      <c r="W237" s="525"/>
    </row>
    <row r="238" spans="1:23" ht="82.5" customHeight="1" x14ac:dyDescent="0.2">
      <c r="A238" s="179" t="s">
        <v>1258</v>
      </c>
      <c r="B238" s="295"/>
      <c r="C238" s="526" t="s">
        <v>1381</v>
      </c>
      <c r="D238" s="526" t="s">
        <v>1454</v>
      </c>
      <c r="E238" s="526" t="s">
        <v>1484</v>
      </c>
      <c r="F238" s="284" t="s">
        <v>17</v>
      </c>
      <c r="G238" s="297" t="s">
        <v>1046</v>
      </c>
      <c r="H238" s="282" t="s">
        <v>1772</v>
      </c>
      <c r="I238" s="288"/>
      <c r="J238" s="184" t="s">
        <v>1224</v>
      </c>
      <c r="K238" s="184" t="s">
        <v>1516</v>
      </c>
      <c r="L238" s="184" t="s">
        <v>1594</v>
      </c>
      <c r="M238" s="299"/>
      <c r="N238" s="299"/>
      <c r="O238" s="98"/>
      <c r="P238" s="295"/>
      <c r="Q238" s="619" t="s">
        <v>3530</v>
      </c>
      <c r="R238" s="295"/>
      <c r="S238" s="295"/>
      <c r="T238" s="288"/>
      <c r="U238" s="300"/>
      <c r="V238" s="313"/>
      <c r="W238" s="525"/>
    </row>
    <row r="239" spans="1:23" ht="82.5" hidden="1" customHeight="1" x14ac:dyDescent="0.2">
      <c r="A239" s="541" t="s">
        <v>1259</v>
      </c>
      <c r="B239" s="578"/>
      <c r="C239" s="590" t="s">
        <v>1382</v>
      </c>
      <c r="D239" s="590" t="s">
        <v>1455</v>
      </c>
      <c r="E239" s="590" t="s">
        <v>1484</v>
      </c>
      <c r="F239" s="561" t="s">
        <v>17</v>
      </c>
      <c r="G239" s="582" t="s">
        <v>1046</v>
      </c>
      <c r="H239" s="544" t="s">
        <v>3456</v>
      </c>
      <c r="I239" s="569"/>
      <c r="J239" s="581" t="s">
        <v>1517</v>
      </c>
      <c r="K239" s="577" t="s">
        <v>3376</v>
      </c>
      <c r="L239" s="577" t="s">
        <v>3377</v>
      </c>
      <c r="M239" s="591"/>
      <c r="N239" s="591"/>
      <c r="O239" s="542"/>
      <c r="P239" s="578"/>
      <c r="Q239" s="618" t="s">
        <v>3530</v>
      </c>
      <c r="R239" s="578"/>
      <c r="S239" s="578"/>
      <c r="T239" s="569"/>
      <c r="U239" s="580"/>
      <c r="V239" s="547"/>
      <c r="W239" s="597"/>
    </row>
    <row r="240" spans="1:23" ht="82.5" hidden="1" customHeight="1" x14ac:dyDescent="0.2">
      <c r="A240" s="541" t="s">
        <v>1260</v>
      </c>
      <c r="B240" s="578"/>
      <c r="C240" s="590" t="s">
        <v>1383</v>
      </c>
      <c r="D240" s="590" t="s">
        <v>1456</v>
      </c>
      <c r="E240" s="590" t="s">
        <v>1484</v>
      </c>
      <c r="F240" s="561" t="s">
        <v>17</v>
      </c>
      <c r="G240" s="582" t="s">
        <v>1046</v>
      </c>
      <c r="H240" s="544" t="s">
        <v>3456</v>
      </c>
      <c r="I240" s="569"/>
      <c r="J240" s="581" t="s">
        <v>1518</v>
      </c>
      <c r="K240" s="577" t="s">
        <v>2236</v>
      </c>
      <c r="L240" s="577" t="s">
        <v>3378</v>
      </c>
      <c r="M240" s="591"/>
      <c r="N240" s="591"/>
      <c r="O240" s="542"/>
      <c r="P240" s="578"/>
      <c r="Q240" s="618" t="s">
        <v>3530</v>
      </c>
      <c r="R240" s="578"/>
      <c r="S240" s="578"/>
      <c r="T240" s="569"/>
      <c r="U240" s="580"/>
      <c r="V240" s="547"/>
      <c r="W240" s="597"/>
    </row>
    <row r="241" spans="1:23" ht="82.5" hidden="1" customHeight="1" x14ac:dyDescent="0.2">
      <c r="A241" s="541" t="s">
        <v>1261</v>
      </c>
      <c r="B241" s="578"/>
      <c r="C241" s="590" t="s">
        <v>1384</v>
      </c>
      <c r="D241" s="590" t="s">
        <v>1457</v>
      </c>
      <c r="E241" s="590" t="s">
        <v>1485</v>
      </c>
      <c r="F241" s="561" t="s">
        <v>17</v>
      </c>
      <c r="G241" s="582" t="s">
        <v>1046</v>
      </c>
      <c r="H241" s="544" t="s">
        <v>3456</v>
      </c>
      <c r="I241" s="569"/>
      <c r="J241" s="577" t="s">
        <v>1519</v>
      </c>
      <c r="K241" s="577" t="s">
        <v>1520</v>
      </c>
      <c r="L241" s="577" t="s">
        <v>3379</v>
      </c>
      <c r="M241" s="591"/>
      <c r="N241" s="591"/>
      <c r="O241" s="542"/>
      <c r="P241" s="578"/>
      <c r="Q241" s="618" t="s">
        <v>3530</v>
      </c>
      <c r="R241" s="578"/>
      <c r="S241" s="578"/>
      <c r="T241" s="569"/>
      <c r="U241" s="580"/>
      <c r="V241" s="547"/>
      <c r="W241" s="597"/>
    </row>
    <row r="242" spans="1:23" ht="82.5" hidden="1" customHeight="1" x14ac:dyDescent="0.2">
      <c r="A242" s="541" t="s">
        <v>1262</v>
      </c>
      <c r="B242" s="578"/>
      <c r="C242" s="590" t="s">
        <v>1385</v>
      </c>
      <c r="D242" s="590" t="s">
        <v>1458</v>
      </c>
      <c r="E242" s="590" t="s">
        <v>1485</v>
      </c>
      <c r="F242" s="561" t="s">
        <v>17</v>
      </c>
      <c r="G242" s="582" t="s">
        <v>1046</v>
      </c>
      <c r="H242" s="544" t="s">
        <v>3456</v>
      </c>
      <c r="I242" s="569"/>
      <c r="J242" s="577" t="s">
        <v>1521</v>
      </c>
      <c r="K242" s="577" t="s">
        <v>1522</v>
      </c>
      <c r="L242" s="577" t="s">
        <v>1595</v>
      </c>
      <c r="M242" s="591"/>
      <c r="N242" s="591"/>
      <c r="O242" s="542"/>
      <c r="P242" s="578"/>
      <c r="Q242" s="618" t="s">
        <v>3530</v>
      </c>
      <c r="R242" s="578"/>
      <c r="S242" s="578"/>
      <c r="T242" s="569"/>
      <c r="U242" s="580"/>
      <c r="V242" s="547"/>
      <c r="W242" s="597"/>
    </row>
    <row r="243" spans="1:23" ht="82.5" customHeight="1" x14ac:dyDescent="0.2">
      <c r="A243" s="179" t="s">
        <v>1263</v>
      </c>
      <c r="B243" s="295"/>
      <c r="C243" s="526" t="s">
        <v>1385</v>
      </c>
      <c r="D243" s="526" t="s">
        <v>1459</v>
      </c>
      <c r="E243" s="526" t="s">
        <v>1485</v>
      </c>
      <c r="F243" s="284" t="s">
        <v>17</v>
      </c>
      <c r="G243" s="297" t="s">
        <v>1046</v>
      </c>
      <c r="H243" s="282" t="s">
        <v>1772</v>
      </c>
      <c r="I243" s="288"/>
      <c r="J243" s="188" t="s">
        <v>1523</v>
      </c>
      <c r="K243" s="188" t="s">
        <v>1524</v>
      </c>
      <c r="L243" s="188" t="s">
        <v>1596</v>
      </c>
      <c r="M243" s="299"/>
      <c r="N243" s="299"/>
      <c r="O243" s="98"/>
      <c r="P243" s="295"/>
      <c r="Q243" s="619" t="s">
        <v>3530</v>
      </c>
      <c r="R243" s="295"/>
      <c r="S243" s="295"/>
      <c r="T243" s="288"/>
      <c r="U243" s="300"/>
      <c r="V243" s="313"/>
      <c r="W243" s="525"/>
    </row>
    <row r="244" spans="1:23" ht="82.5" customHeight="1" x14ac:dyDescent="0.2">
      <c r="A244" s="179" t="s">
        <v>1264</v>
      </c>
      <c r="B244" s="295"/>
      <c r="C244" s="526" t="s">
        <v>1386</v>
      </c>
      <c r="D244" s="598" t="s">
        <v>1460</v>
      </c>
      <c r="E244" s="526" t="s">
        <v>1485</v>
      </c>
      <c r="F244" s="284" t="s">
        <v>17</v>
      </c>
      <c r="G244" s="297" t="s">
        <v>1046</v>
      </c>
      <c r="H244" s="282" t="s">
        <v>1772</v>
      </c>
      <c r="I244" s="288"/>
      <c r="J244" s="188" t="s">
        <v>1521</v>
      </c>
      <c r="K244" s="188" t="s">
        <v>1522</v>
      </c>
      <c r="L244" s="188" t="s">
        <v>1595</v>
      </c>
      <c r="M244" s="299"/>
      <c r="N244" s="299"/>
      <c r="O244" s="98"/>
      <c r="P244" s="295"/>
      <c r="Q244" s="619" t="s">
        <v>3530</v>
      </c>
      <c r="R244" s="295"/>
      <c r="S244" s="295"/>
      <c r="T244" s="288"/>
      <c r="U244" s="300"/>
      <c r="V244" s="313"/>
      <c r="W244" s="525"/>
    </row>
    <row r="245" spans="1:23" ht="82.5" customHeight="1" x14ac:dyDescent="0.2">
      <c r="A245" s="179" t="s">
        <v>856</v>
      </c>
      <c r="B245" s="295"/>
      <c r="C245" s="526" t="s">
        <v>1387</v>
      </c>
      <c r="D245" s="593" t="s">
        <v>1461</v>
      </c>
      <c r="E245" s="526" t="s">
        <v>1485</v>
      </c>
      <c r="F245" s="284" t="s">
        <v>17</v>
      </c>
      <c r="G245" s="297" t="s">
        <v>1046</v>
      </c>
      <c r="H245" s="282" t="s">
        <v>1772</v>
      </c>
      <c r="I245" s="288"/>
      <c r="J245" s="188" t="s">
        <v>1521</v>
      </c>
      <c r="K245" s="188" t="s">
        <v>1525</v>
      </c>
      <c r="L245" s="188" t="s">
        <v>1597</v>
      </c>
      <c r="M245" s="299"/>
      <c r="N245" s="299"/>
      <c r="O245" s="98"/>
      <c r="P245" s="295"/>
      <c r="Q245" s="619" t="s">
        <v>3530</v>
      </c>
      <c r="R245" s="295"/>
      <c r="S245" s="295"/>
      <c r="T245" s="288"/>
      <c r="U245" s="300"/>
      <c r="V245" s="313"/>
      <c r="W245" s="525"/>
    </row>
    <row r="246" spans="1:23" ht="82.5" hidden="1" customHeight="1" x14ac:dyDescent="0.2">
      <c r="A246" s="541" t="s">
        <v>1265</v>
      </c>
      <c r="B246" s="578"/>
      <c r="C246" s="599" t="s">
        <v>1388</v>
      </c>
      <c r="D246" s="600" t="s">
        <v>1462</v>
      </c>
      <c r="E246" s="590" t="s">
        <v>1486</v>
      </c>
      <c r="F246" s="561" t="s">
        <v>17</v>
      </c>
      <c r="G246" s="582" t="s">
        <v>1046</v>
      </c>
      <c r="H246" s="544" t="s">
        <v>3456</v>
      </c>
      <c r="I246" s="569"/>
      <c r="J246" s="601" t="s">
        <v>1526</v>
      </c>
      <c r="K246" s="572" t="s">
        <v>3380</v>
      </c>
      <c r="L246" s="601" t="s">
        <v>3381</v>
      </c>
      <c r="M246" s="591"/>
      <c r="N246" s="591"/>
      <c r="O246" s="542"/>
      <c r="P246" s="578"/>
      <c r="Q246" s="618" t="s">
        <v>2406</v>
      </c>
      <c r="R246" s="578"/>
      <c r="S246" s="578"/>
      <c r="T246" s="569"/>
      <c r="U246" s="580"/>
      <c r="V246" s="547"/>
      <c r="W246" s="597"/>
    </row>
    <row r="247" spans="1:23" ht="82.5" hidden="1" customHeight="1" x14ac:dyDescent="0.2">
      <c r="A247" s="541" t="s">
        <v>1266</v>
      </c>
      <c r="B247" s="578"/>
      <c r="C247" s="599" t="s">
        <v>1388</v>
      </c>
      <c r="D247" s="600" t="s">
        <v>1463</v>
      </c>
      <c r="E247" s="590" t="s">
        <v>1486</v>
      </c>
      <c r="F247" s="561" t="s">
        <v>17</v>
      </c>
      <c r="G247" s="582" t="s">
        <v>1046</v>
      </c>
      <c r="H247" s="544" t="s">
        <v>3456</v>
      </c>
      <c r="I247" s="569"/>
      <c r="J247" s="601" t="s">
        <v>1528</v>
      </c>
      <c r="K247" s="572" t="s">
        <v>1527</v>
      </c>
      <c r="L247" s="601" t="s">
        <v>3381</v>
      </c>
      <c r="M247" s="591"/>
      <c r="N247" s="591"/>
      <c r="O247" s="542"/>
      <c r="P247" s="578"/>
      <c r="Q247" s="618" t="s">
        <v>2406</v>
      </c>
      <c r="R247" s="578"/>
      <c r="S247" s="578"/>
      <c r="T247" s="569"/>
      <c r="U247" s="580"/>
      <c r="V247" s="547"/>
      <c r="W247" s="597"/>
    </row>
    <row r="248" spans="1:23" ht="82.5" hidden="1" customHeight="1" x14ac:dyDescent="0.2">
      <c r="A248" s="541" t="s">
        <v>1267</v>
      </c>
      <c r="B248" s="578"/>
      <c r="C248" s="599" t="s">
        <v>1388</v>
      </c>
      <c r="D248" s="600" t="s">
        <v>1464</v>
      </c>
      <c r="E248" s="590" t="s">
        <v>1486</v>
      </c>
      <c r="F248" s="561" t="s">
        <v>17</v>
      </c>
      <c r="G248" s="582" t="s">
        <v>1046</v>
      </c>
      <c r="H248" s="544" t="s">
        <v>3456</v>
      </c>
      <c r="I248" s="569"/>
      <c r="J248" s="601" t="s">
        <v>1529</v>
      </c>
      <c r="K248" s="572" t="s">
        <v>1530</v>
      </c>
      <c r="L248" s="572" t="s">
        <v>1598</v>
      </c>
      <c r="M248" s="591"/>
      <c r="N248" s="591"/>
      <c r="O248" s="542"/>
      <c r="P248" s="578"/>
      <c r="Q248" s="618" t="s">
        <v>2406</v>
      </c>
      <c r="R248" s="578"/>
      <c r="S248" s="578"/>
      <c r="T248" s="569"/>
      <c r="U248" s="580"/>
      <c r="V248" s="547"/>
      <c r="W248" s="597"/>
    </row>
    <row r="249" spans="1:23" ht="82.5" hidden="1" customHeight="1" x14ac:dyDescent="0.2">
      <c r="A249" s="541" t="s">
        <v>1268</v>
      </c>
      <c r="B249" s="578"/>
      <c r="C249" s="599" t="s">
        <v>1388</v>
      </c>
      <c r="D249" s="590" t="s">
        <v>1465</v>
      </c>
      <c r="E249" s="590" t="s">
        <v>1486</v>
      </c>
      <c r="F249" s="561" t="s">
        <v>17</v>
      </c>
      <c r="G249" s="582" t="s">
        <v>1046</v>
      </c>
      <c r="H249" s="544" t="s">
        <v>3456</v>
      </c>
      <c r="I249" s="569"/>
      <c r="J249" s="601" t="s">
        <v>1531</v>
      </c>
      <c r="K249" s="572" t="s">
        <v>1532</v>
      </c>
      <c r="L249" s="572" t="s">
        <v>1599</v>
      </c>
      <c r="M249" s="591"/>
      <c r="N249" s="591"/>
      <c r="O249" s="542"/>
      <c r="P249" s="578"/>
      <c r="Q249" s="618" t="s">
        <v>2406</v>
      </c>
      <c r="R249" s="578"/>
      <c r="S249" s="578"/>
      <c r="T249" s="569"/>
      <c r="U249" s="580"/>
      <c r="V249" s="547"/>
      <c r="W249" s="597"/>
    </row>
    <row r="250" spans="1:23" ht="82.5" hidden="1" customHeight="1" x14ac:dyDescent="0.2">
      <c r="A250" s="541" t="s">
        <v>1269</v>
      </c>
      <c r="B250" s="578"/>
      <c r="C250" s="599" t="s">
        <v>1388</v>
      </c>
      <c r="D250" s="590" t="s">
        <v>1466</v>
      </c>
      <c r="E250" s="590" t="s">
        <v>1486</v>
      </c>
      <c r="F250" s="561" t="s">
        <v>17</v>
      </c>
      <c r="G250" s="582" t="s">
        <v>1046</v>
      </c>
      <c r="H250" s="544" t="s">
        <v>3456</v>
      </c>
      <c r="I250" s="569"/>
      <c r="J250" s="601" t="s">
        <v>1529</v>
      </c>
      <c r="K250" s="572" t="s">
        <v>1530</v>
      </c>
      <c r="L250" s="572" t="s">
        <v>1598</v>
      </c>
      <c r="M250" s="591"/>
      <c r="N250" s="591"/>
      <c r="O250" s="542"/>
      <c r="P250" s="578"/>
      <c r="Q250" s="618" t="s">
        <v>2406</v>
      </c>
      <c r="R250" s="578"/>
      <c r="S250" s="578"/>
      <c r="T250" s="569"/>
      <c r="U250" s="580"/>
      <c r="V250" s="547"/>
      <c r="W250" s="597"/>
    </row>
    <row r="251" spans="1:23" ht="82.5" customHeight="1" x14ac:dyDescent="0.2">
      <c r="A251" s="179" t="s">
        <v>1270</v>
      </c>
      <c r="B251" s="295"/>
      <c r="C251" s="296" t="s">
        <v>1228</v>
      </c>
      <c r="D251" s="526" t="s">
        <v>1229</v>
      </c>
      <c r="E251" s="526" t="s">
        <v>1486</v>
      </c>
      <c r="F251" s="284" t="s">
        <v>17</v>
      </c>
      <c r="G251" s="297" t="s">
        <v>1046</v>
      </c>
      <c r="H251" s="282" t="s">
        <v>1772</v>
      </c>
      <c r="I251" s="288"/>
      <c r="J251" s="602" t="s">
        <v>2237</v>
      </c>
      <c r="K251" s="294" t="s">
        <v>1231</v>
      </c>
      <c r="L251" s="294" t="s">
        <v>1232</v>
      </c>
      <c r="M251" s="299"/>
      <c r="N251" s="299"/>
      <c r="O251" s="98"/>
      <c r="P251" s="295"/>
      <c r="Q251" s="619" t="s">
        <v>2406</v>
      </c>
      <c r="R251" s="295"/>
      <c r="S251" s="295"/>
      <c r="T251" s="288"/>
      <c r="U251" s="300"/>
      <c r="V251" s="313"/>
      <c r="W251" s="525"/>
    </row>
    <row r="252" spans="1:23" ht="82.5" customHeight="1" x14ac:dyDescent="0.2">
      <c r="A252" s="179" t="s">
        <v>1271</v>
      </c>
      <c r="B252" s="295"/>
      <c r="C252" s="296" t="s">
        <v>1228</v>
      </c>
      <c r="D252" s="526" t="s">
        <v>1233</v>
      </c>
      <c r="E252" s="526" t="s">
        <v>1486</v>
      </c>
      <c r="F252" s="284" t="s">
        <v>17</v>
      </c>
      <c r="G252" s="297" t="s">
        <v>1046</v>
      </c>
      <c r="H252" s="282" t="s">
        <v>1772</v>
      </c>
      <c r="I252" s="288"/>
      <c r="J252" s="602" t="s">
        <v>2238</v>
      </c>
      <c r="K252" s="294" t="s">
        <v>1234</v>
      </c>
      <c r="L252" s="294" t="s">
        <v>1235</v>
      </c>
      <c r="M252" s="299"/>
      <c r="N252" s="299"/>
      <c r="O252" s="98"/>
      <c r="P252" s="295"/>
      <c r="Q252" s="619" t="s">
        <v>2406</v>
      </c>
      <c r="R252" s="295"/>
      <c r="S252" s="295"/>
      <c r="T252" s="288"/>
      <c r="U252" s="300"/>
      <c r="V252" s="313"/>
      <c r="W252" s="525"/>
    </row>
    <row r="253" spans="1:23" ht="82.5" customHeight="1" x14ac:dyDescent="0.2">
      <c r="A253" s="179" t="s">
        <v>1272</v>
      </c>
      <c r="B253" s="295"/>
      <c r="C253" s="296" t="s">
        <v>1228</v>
      </c>
      <c r="D253" s="526" t="s">
        <v>1467</v>
      </c>
      <c r="E253" s="526" t="s">
        <v>1487</v>
      </c>
      <c r="F253" s="284" t="s">
        <v>17</v>
      </c>
      <c r="G253" s="297" t="s">
        <v>1046</v>
      </c>
      <c r="H253" s="282" t="s">
        <v>1772</v>
      </c>
      <c r="I253" s="288"/>
      <c r="J253" s="602" t="s">
        <v>1230</v>
      </c>
      <c r="K253" s="294" t="s">
        <v>3382</v>
      </c>
      <c r="L253" s="294" t="s">
        <v>1600</v>
      </c>
      <c r="M253" s="299"/>
      <c r="N253" s="299"/>
      <c r="O253" s="98"/>
      <c r="P253" s="295"/>
      <c r="Q253" s="619" t="s">
        <v>2406</v>
      </c>
      <c r="R253" s="295"/>
      <c r="S253" s="295"/>
      <c r="T253" s="288"/>
      <c r="U253" s="300"/>
      <c r="V253" s="313"/>
      <c r="W253" s="525"/>
    </row>
    <row r="254" spans="1:23" ht="82.5" customHeight="1" x14ac:dyDescent="0.2">
      <c r="A254" s="179" t="s">
        <v>1273</v>
      </c>
      <c r="B254" s="295"/>
      <c r="C254" s="296" t="s">
        <v>1228</v>
      </c>
      <c r="D254" s="526" t="s">
        <v>1468</v>
      </c>
      <c r="E254" s="526" t="s">
        <v>1487</v>
      </c>
      <c r="F254" s="284" t="s">
        <v>17</v>
      </c>
      <c r="G254" s="297" t="s">
        <v>1046</v>
      </c>
      <c r="H254" s="282" t="s">
        <v>1772</v>
      </c>
      <c r="I254" s="288"/>
      <c r="J254" s="298" t="s">
        <v>1533</v>
      </c>
      <c r="K254" s="294" t="s">
        <v>1534</v>
      </c>
      <c r="L254" s="294" t="s">
        <v>1601</v>
      </c>
      <c r="M254" s="299"/>
      <c r="N254" s="299"/>
      <c r="O254" s="98"/>
      <c r="P254" s="295"/>
      <c r="Q254" s="619" t="s">
        <v>2406</v>
      </c>
      <c r="R254" s="295"/>
      <c r="S254" s="295"/>
      <c r="T254" s="288"/>
      <c r="U254" s="300"/>
      <c r="V254" s="313"/>
      <c r="W254" s="525"/>
    </row>
    <row r="255" spans="1:23" ht="82.5" customHeight="1" x14ac:dyDescent="0.2">
      <c r="A255" s="179" t="s">
        <v>1274</v>
      </c>
      <c r="B255" s="295"/>
      <c r="C255" s="296" t="s">
        <v>1228</v>
      </c>
      <c r="D255" s="526" t="s">
        <v>1469</v>
      </c>
      <c r="E255" s="526" t="s">
        <v>1487</v>
      </c>
      <c r="F255" s="284" t="s">
        <v>17</v>
      </c>
      <c r="G255" s="297" t="s">
        <v>1046</v>
      </c>
      <c r="H255" s="282" t="s">
        <v>1772</v>
      </c>
      <c r="I255" s="288"/>
      <c r="J255" s="298" t="s">
        <v>1533</v>
      </c>
      <c r="K255" s="294" t="s">
        <v>1534</v>
      </c>
      <c r="L255" s="294" t="s">
        <v>1601</v>
      </c>
      <c r="M255" s="299"/>
      <c r="N255" s="299"/>
      <c r="O255" s="98"/>
      <c r="P255" s="295"/>
      <c r="Q255" s="619" t="s">
        <v>2406</v>
      </c>
      <c r="R255" s="295"/>
      <c r="S255" s="295"/>
      <c r="T255" s="288"/>
      <c r="U255" s="300"/>
      <c r="V255" s="313"/>
      <c r="W255" s="525"/>
    </row>
    <row r="256" spans="1:23" ht="82.5" customHeight="1" x14ac:dyDescent="0.2">
      <c r="A256" s="179" t="s">
        <v>1275</v>
      </c>
      <c r="B256" s="295"/>
      <c r="C256" s="296" t="s">
        <v>1228</v>
      </c>
      <c r="D256" s="526" t="s">
        <v>1470</v>
      </c>
      <c r="E256" s="526" t="s">
        <v>1487</v>
      </c>
      <c r="F256" s="284" t="s">
        <v>17</v>
      </c>
      <c r="G256" s="297" t="s">
        <v>1046</v>
      </c>
      <c r="H256" s="282" t="s">
        <v>1772</v>
      </c>
      <c r="I256" s="288"/>
      <c r="J256" s="298" t="s">
        <v>1535</v>
      </c>
      <c r="K256" s="294" t="s">
        <v>1536</v>
      </c>
      <c r="L256" s="294" t="s">
        <v>1602</v>
      </c>
      <c r="M256" s="299"/>
      <c r="N256" s="299"/>
      <c r="O256" s="98"/>
      <c r="P256" s="295"/>
      <c r="Q256" s="619" t="s">
        <v>2406</v>
      </c>
      <c r="R256" s="295"/>
      <c r="S256" s="295"/>
      <c r="T256" s="288"/>
      <c r="U256" s="300"/>
      <c r="V256" s="313"/>
      <c r="W256" s="525"/>
    </row>
    <row r="257" spans="1:23" ht="82.5" customHeight="1" x14ac:dyDescent="0.2">
      <c r="A257" s="179" t="s">
        <v>1276</v>
      </c>
      <c r="B257" s="295"/>
      <c r="C257" s="296" t="s">
        <v>1389</v>
      </c>
      <c r="D257" s="526" t="s">
        <v>1471</v>
      </c>
      <c r="E257" s="526" t="s">
        <v>1488</v>
      </c>
      <c r="F257" s="284" t="s">
        <v>17</v>
      </c>
      <c r="G257" s="297" t="s">
        <v>1046</v>
      </c>
      <c r="H257" s="282" t="s">
        <v>1772</v>
      </c>
      <c r="I257" s="288"/>
      <c r="J257" s="298" t="s">
        <v>1537</v>
      </c>
      <c r="K257" s="294" t="s">
        <v>1538</v>
      </c>
      <c r="L257" s="294" t="s">
        <v>1603</v>
      </c>
      <c r="M257" s="299"/>
      <c r="N257" s="299"/>
      <c r="O257" s="98"/>
      <c r="P257" s="295"/>
      <c r="Q257" s="619" t="s">
        <v>2406</v>
      </c>
      <c r="R257" s="295"/>
      <c r="S257" s="295"/>
      <c r="T257" s="288"/>
      <c r="U257" s="300"/>
      <c r="V257" s="313"/>
      <c r="W257" s="525"/>
    </row>
    <row r="258" spans="1:23" ht="82.5" customHeight="1" x14ac:dyDescent="0.2">
      <c r="A258" s="179" t="s">
        <v>1277</v>
      </c>
      <c r="B258" s="295"/>
      <c r="C258" s="296" t="s">
        <v>1389</v>
      </c>
      <c r="D258" s="526" t="s">
        <v>1472</v>
      </c>
      <c r="E258" s="526" t="s">
        <v>1488</v>
      </c>
      <c r="F258" s="284" t="s">
        <v>17</v>
      </c>
      <c r="G258" s="297" t="s">
        <v>1046</v>
      </c>
      <c r="H258" s="282" t="s">
        <v>1772</v>
      </c>
      <c r="I258" s="288"/>
      <c r="J258" s="298" t="s">
        <v>1537</v>
      </c>
      <c r="K258" s="294" t="s">
        <v>1539</v>
      </c>
      <c r="L258" s="294" t="s">
        <v>1604</v>
      </c>
      <c r="M258" s="299"/>
      <c r="N258" s="299"/>
      <c r="O258" s="98"/>
      <c r="P258" s="295"/>
      <c r="Q258" s="619" t="s">
        <v>2406</v>
      </c>
      <c r="R258" s="295"/>
      <c r="S258" s="295"/>
      <c r="T258" s="288"/>
      <c r="U258" s="300"/>
      <c r="V258" s="313"/>
      <c r="W258" s="525"/>
    </row>
    <row r="259" spans="1:23" ht="82.5" customHeight="1" x14ac:dyDescent="0.2">
      <c r="A259" s="179" t="s">
        <v>1278</v>
      </c>
      <c r="B259" s="295"/>
      <c r="C259" s="296" t="s">
        <v>1389</v>
      </c>
      <c r="D259" s="526" t="s">
        <v>1473</v>
      </c>
      <c r="E259" s="526" t="s">
        <v>1488</v>
      </c>
      <c r="F259" s="284" t="s">
        <v>17</v>
      </c>
      <c r="G259" s="297" t="s">
        <v>1046</v>
      </c>
      <c r="H259" s="282" t="s">
        <v>1772</v>
      </c>
      <c r="I259" s="288"/>
      <c r="J259" s="298" t="s">
        <v>1537</v>
      </c>
      <c r="K259" s="294" t="s">
        <v>1538</v>
      </c>
      <c r="L259" s="294" t="s">
        <v>1603</v>
      </c>
      <c r="M259" s="299"/>
      <c r="N259" s="299"/>
      <c r="O259" s="98"/>
      <c r="P259" s="295"/>
      <c r="Q259" s="619" t="s">
        <v>2406</v>
      </c>
      <c r="R259" s="295"/>
      <c r="S259" s="295"/>
      <c r="T259" s="288"/>
      <c r="U259" s="300"/>
      <c r="V259" s="313"/>
      <c r="W259" s="525"/>
    </row>
    <row r="260" spans="1:23" ht="82.5" customHeight="1" x14ac:dyDescent="0.2">
      <c r="A260" s="179" t="s">
        <v>1279</v>
      </c>
      <c r="B260" s="295"/>
      <c r="C260" s="296" t="s">
        <v>1389</v>
      </c>
      <c r="D260" s="526" t="s">
        <v>1474</v>
      </c>
      <c r="E260" s="526" t="s">
        <v>1488</v>
      </c>
      <c r="F260" s="284" t="s">
        <v>17</v>
      </c>
      <c r="G260" s="297" t="s">
        <v>1046</v>
      </c>
      <c r="H260" s="282" t="s">
        <v>1772</v>
      </c>
      <c r="I260" s="288"/>
      <c r="J260" s="298" t="s">
        <v>1537</v>
      </c>
      <c r="K260" s="294" t="s">
        <v>1540</v>
      </c>
      <c r="L260" s="294" t="s">
        <v>1605</v>
      </c>
      <c r="M260" s="299"/>
      <c r="N260" s="299"/>
      <c r="O260" s="98"/>
      <c r="P260" s="295"/>
      <c r="Q260" s="619" t="s">
        <v>2406</v>
      </c>
      <c r="R260" s="295"/>
      <c r="S260" s="295"/>
      <c r="T260" s="288"/>
      <c r="U260" s="300"/>
      <c r="V260" s="313"/>
      <c r="W260" s="525"/>
    </row>
    <row r="261" spans="1:23" ht="82.5" customHeight="1" x14ac:dyDescent="0.2">
      <c r="A261" s="179" t="s">
        <v>1280</v>
      </c>
      <c r="B261" s="295"/>
      <c r="C261" s="296" t="s">
        <v>1389</v>
      </c>
      <c r="D261" s="526" t="s">
        <v>1475</v>
      </c>
      <c r="E261" s="526" t="s">
        <v>1488</v>
      </c>
      <c r="F261" s="284" t="s">
        <v>17</v>
      </c>
      <c r="G261" s="297" t="s">
        <v>1046</v>
      </c>
      <c r="H261" s="282" t="s">
        <v>1772</v>
      </c>
      <c r="I261" s="288"/>
      <c r="J261" s="298" t="s">
        <v>1537</v>
      </c>
      <c r="K261" s="294" t="s">
        <v>1541</v>
      </c>
      <c r="L261" s="294" t="s">
        <v>1606</v>
      </c>
      <c r="M261" s="299"/>
      <c r="N261" s="299"/>
      <c r="O261" s="98"/>
      <c r="P261" s="295"/>
      <c r="Q261" s="619" t="s">
        <v>2406</v>
      </c>
      <c r="R261" s="295"/>
      <c r="S261" s="295"/>
      <c r="T261" s="288"/>
      <c r="U261" s="300"/>
      <c r="V261" s="313"/>
      <c r="W261" s="525"/>
    </row>
    <row r="262" spans="1:23" ht="82.5" hidden="1" customHeight="1" x14ac:dyDescent="0.2">
      <c r="A262" s="541" t="s">
        <v>1281</v>
      </c>
      <c r="B262" s="578"/>
      <c r="C262" s="599" t="s">
        <v>1390</v>
      </c>
      <c r="D262" s="603" t="s">
        <v>1476</v>
      </c>
      <c r="E262" s="590" t="s">
        <v>1489</v>
      </c>
      <c r="F262" s="561" t="s">
        <v>17</v>
      </c>
      <c r="G262" s="582" t="s">
        <v>1046</v>
      </c>
      <c r="H262" s="544" t="s">
        <v>3456</v>
      </c>
      <c r="I262" s="569"/>
      <c r="J262" s="604" t="s">
        <v>1230</v>
      </c>
      <c r="K262" s="572" t="s">
        <v>3383</v>
      </c>
      <c r="L262" s="572" t="s">
        <v>3384</v>
      </c>
      <c r="M262" s="591"/>
      <c r="N262" s="591"/>
      <c r="O262" s="542"/>
      <c r="P262" s="578"/>
      <c r="Q262" s="618" t="s">
        <v>2406</v>
      </c>
      <c r="R262" s="578"/>
      <c r="S262" s="578"/>
      <c r="T262" s="569"/>
      <c r="U262" s="580"/>
      <c r="V262" s="547"/>
      <c r="W262" s="597"/>
    </row>
    <row r="263" spans="1:23" ht="82.5" hidden="1" customHeight="1" x14ac:dyDescent="0.2">
      <c r="A263" s="541" t="s">
        <v>1282</v>
      </c>
      <c r="B263" s="578"/>
      <c r="C263" s="599" t="s">
        <v>1390</v>
      </c>
      <c r="D263" s="603" t="s">
        <v>1477</v>
      </c>
      <c r="E263" s="590" t="s">
        <v>1489</v>
      </c>
      <c r="F263" s="561" t="s">
        <v>17</v>
      </c>
      <c r="G263" s="582" t="s">
        <v>1046</v>
      </c>
      <c r="H263" s="544" t="s">
        <v>3456</v>
      </c>
      <c r="I263" s="569"/>
      <c r="J263" s="605" t="s">
        <v>2239</v>
      </c>
      <c r="K263" s="572" t="s">
        <v>3385</v>
      </c>
      <c r="L263" s="572" t="s">
        <v>1607</v>
      </c>
      <c r="M263" s="591"/>
      <c r="N263" s="591"/>
      <c r="O263" s="542"/>
      <c r="P263" s="578"/>
      <c r="Q263" s="618" t="s">
        <v>2406</v>
      </c>
      <c r="R263" s="578"/>
      <c r="S263" s="578"/>
      <c r="T263" s="569"/>
      <c r="U263" s="580"/>
      <c r="V263" s="547"/>
      <c r="W263" s="597"/>
    </row>
    <row r="264" spans="1:23" ht="82.5" customHeight="1" x14ac:dyDescent="0.2">
      <c r="A264" s="179" t="s">
        <v>1283</v>
      </c>
      <c r="B264" s="295"/>
      <c r="C264" s="296" t="s">
        <v>1391</v>
      </c>
      <c r="D264" s="296" t="s">
        <v>1478</v>
      </c>
      <c r="E264" s="526" t="s">
        <v>1489</v>
      </c>
      <c r="F264" s="284" t="s">
        <v>17</v>
      </c>
      <c r="G264" s="297" t="s">
        <v>1046</v>
      </c>
      <c r="H264" s="282" t="s">
        <v>1772</v>
      </c>
      <c r="I264" s="288"/>
      <c r="J264" s="298" t="s">
        <v>1542</v>
      </c>
      <c r="K264" s="294" t="s">
        <v>1543</v>
      </c>
      <c r="L264" s="294" t="s">
        <v>1608</v>
      </c>
      <c r="M264" s="299"/>
      <c r="N264" s="299"/>
      <c r="O264" s="98"/>
      <c r="P264" s="295"/>
      <c r="Q264" s="619" t="s">
        <v>2406</v>
      </c>
      <c r="R264" s="295"/>
      <c r="S264" s="295"/>
      <c r="T264" s="288"/>
      <c r="U264" s="300"/>
      <c r="V264" s="313"/>
      <c r="W264" s="525"/>
    </row>
    <row r="265" spans="1:23" ht="82.5" hidden="1" customHeight="1" x14ac:dyDescent="0.2">
      <c r="A265" s="541" t="s">
        <v>1284</v>
      </c>
      <c r="B265" s="578"/>
      <c r="C265" s="590" t="s">
        <v>1392</v>
      </c>
      <c r="D265" s="590" t="s">
        <v>1392</v>
      </c>
      <c r="E265" s="590" t="s">
        <v>1490</v>
      </c>
      <c r="F265" s="561" t="s">
        <v>17</v>
      </c>
      <c r="G265" s="582" t="s">
        <v>1046</v>
      </c>
      <c r="H265" s="544" t="s">
        <v>3456</v>
      </c>
      <c r="I265" s="569"/>
      <c r="J265" s="581" t="s">
        <v>1544</v>
      </c>
      <c r="K265" s="606" t="s">
        <v>3386</v>
      </c>
      <c r="L265" s="561" t="s">
        <v>200</v>
      </c>
      <c r="M265" s="591"/>
      <c r="N265" s="591"/>
      <c r="O265" s="542"/>
      <c r="P265" s="578"/>
      <c r="Q265" s="618" t="s">
        <v>2406</v>
      </c>
      <c r="R265" s="578"/>
      <c r="S265" s="578"/>
      <c r="T265" s="569"/>
      <c r="U265" s="580"/>
      <c r="V265" s="547"/>
      <c r="W265" s="597"/>
    </row>
    <row r="266" spans="1:23" ht="82.5" customHeight="1" x14ac:dyDescent="0.2">
      <c r="A266" s="179" t="s">
        <v>1285</v>
      </c>
      <c r="B266" s="295"/>
      <c r="C266" s="526" t="s">
        <v>1393</v>
      </c>
      <c r="D266" s="526" t="s">
        <v>1393</v>
      </c>
      <c r="E266" s="526" t="s">
        <v>1490</v>
      </c>
      <c r="F266" s="284" t="s">
        <v>17</v>
      </c>
      <c r="G266" s="297" t="s">
        <v>1046</v>
      </c>
      <c r="H266" s="282" t="s">
        <v>1772</v>
      </c>
      <c r="I266" s="288"/>
      <c r="J266" s="184" t="s">
        <v>1544</v>
      </c>
      <c r="K266" s="514" t="s">
        <v>1706</v>
      </c>
      <c r="L266" s="284" t="s">
        <v>1609</v>
      </c>
      <c r="M266" s="299"/>
      <c r="N266" s="299"/>
      <c r="O266" s="98"/>
      <c r="P266" s="295"/>
      <c r="Q266" s="619" t="s">
        <v>2406</v>
      </c>
      <c r="R266" s="295"/>
      <c r="S266" s="295"/>
      <c r="T266" s="288"/>
      <c r="U266" s="300"/>
      <c r="V266" s="313"/>
      <c r="W266" s="525"/>
    </row>
    <row r="267" spans="1:23" ht="82.5" hidden="1" customHeight="1" x14ac:dyDescent="0.2">
      <c r="A267" s="541" t="s">
        <v>1286</v>
      </c>
      <c r="B267" s="578"/>
      <c r="C267" s="590" t="s">
        <v>1394</v>
      </c>
      <c r="D267" s="590" t="s">
        <v>1394</v>
      </c>
      <c r="E267" s="590" t="s">
        <v>1490</v>
      </c>
      <c r="F267" s="561" t="s">
        <v>17</v>
      </c>
      <c r="G267" s="582" t="s">
        <v>1046</v>
      </c>
      <c r="H267" s="544" t="s">
        <v>3456</v>
      </c>
      <c r="I267" s="569"/>
      <c r="J267" s="581" t="s">
        <v>1544</v>
      </c>
      <c r="K267" s="572" t="s">
        <v>1707</v>
      </c>
      <c r="L267" s="572" t="s">
        <v>3387</v>
      </c>
      <c r="M267" s="591"/>
      <c r="N267" s="591"/>
      <c r="O267" s="542"/>
      <c r="P267" s="578"/>
      <c r="Q267" s="618" t="s">
        <v>2406</v>
      </c>
      <c r="R267" s="578"/>
      <c r="S267" s="578"/>
      <c r="T267" s="569"/>
      <c r="U267" s="580"/>
      <c r="V267" s="547"/>
      <c r="W267" s="597"/>
    </row>
    <row r="268" spans="1:23" ht="82.5" customHeight="1" x14ac:dyDescent="0.2">
      <c r="A268" s="179" t="s">
        <v>1287</v>
      </c>
      <c r="B268" s="295"/>
      <c r="C268" s="526" t="s">
        <v>1395</v>
      </c>
      <c r="D268" s="526" t="s">
        <v>1395</v>
      </c>
      <c r="E268" s="526" t="s">
        <v>1490</v>
      </c>
      <c r="F268" s="284" t="s">
        <v>17</v>
      </c>
      <c r="G268" s="297" t="s">
        <v>1046</v>
      </c>
      <c r="H268" s="282" t="s">
        <v>1772</v>
      </c>
      <c r="I268" s="288"/>
      <c r="J268" s="184" t="s">
        <v>1544</v>
      </c>
      <c r="K268" s="514" t="s">
        <v>2240</v>
      </c>
      <c r="L268" s="514" t="s">
        <v>206</v>
      </c>
      <c r="M268" s="299"/>
      <c r="N268" s="299"/>
      <c r="O268" s="98"/>
      <c r="P268" s="295"/>
      <c r="Q268" s="619" t="s">
        <v>2406</v>
      </c>
      <c r="R268" s="295"/>
      <c r="S268" s="295"/>
      <c r="T268" s="288"/>
      <c r="U268" s="300"/>
      <c r="V268" s="313"/>
      <c r="W268" s="525"/>
    </row>
    <row r="269" spans="1:23" ht="82.5" customHeight="1" x14ac:dyDescent="0.2">
      <c r="A269" s="179" t="s">
        <v>746</v>
      </c>
      <c r="B269" s="295"/>
      <c r="C269" s="589" t="s">
        <v>1396</v>
      </c>
      <c r="D269" s="589" t="s">
        <v>1396</v>
      </c>
      <c r="E269" s="589" t="s">
        <v>1491</v>
      </c>
      <c r="F269" s="284" t="s">
        <v>17</v>
      </c>
      <c r="G269" s="297" t="s">
        <v>1046</v>
      </c>
      <c r="H269" s="282" t="s">
        <v>1772</v>
      </c>
      <c r="I269" s="288"/>
      <c r="J269" s="294" t="s">
        <v>1479</v>
      </c>
      <c r="K269" s="184" t="s">
        <v>1545</v>
      </c>
      <c r="L269" s="184" t="s">
        <v>1610</v>
      </c>
      <c r="M269" s="299"/>
      <c r="N269" s="299"/>
      <c r="O269" s="98"/>
      <c r="P269" s="295"/>
      <c r="Q269" s="619" t="s">
        <v>2406</v>
      </c>
      <c r="R269" s="295"/>
      <c r="S269" s="295"/>
      <c r="T269" s="288"/>
      <c r="U269" s="300"/>
      <c r="V269" s="313"/>
      <c r="W269" s="525"/>
    </row>
    <row r="270" spans="1:23" ht="82.5" customHeight="1" x14ac:dyDescent="0.2">
      <c r="A270" s="179" t="s">
        <v>1288</v>
      </c>
      <c r="B270" s="295"/>
      <c r="C270" s="589" t="s">
        <v>1397</v>
      </c>
      <c r="D270" s="298" t="s">
        <v>1479</v>
      </c>
      <c r="E270" s="589" t="s">
        <v>1491</v>
      </c>
      <c r="F270" s="284" t="s">
        <v>17</v>
      </c>
      <c r="G270" s="297" t="s">
        <v>1046</v>
      </c>
      <c r="H270" s="282" t="s">
        <v>1772</v>
      </c>
      <c r="I270" s="288"/>
      <c r="J270" s="294" t="s">
        <v>1479</v>
      </c>
      <c r="K270" s="184" t="s">
        <v>2241</v>
      </c>
      <c r="L270" s="184" t="s">
        <v>1611</v>
      </c>
      <c r="M270" s="299"/>
      <c r="N270" s="299"/>
      <c r="O270" s="98"/>
      <c r="P270" s="295"/>
      <c r="Q270" s="619" t="s">
        <v>2406</v>
      </c>
      <c r="R270" s="295"/>
      <c r="S270" s="295"/>
      <c r="T270" s="288"/>
      <c r="U270" s="300"/>
      <c r="V270" s="313"/>
      <c r="W270" s="525"/>
    </row>
    <row r="271" spans="1:23" ht="82.5" customHeight="1" x14ac:dyDescent="0.2">
      <c r="A271" s="179" t="s">
        <v>1289</v>
      </c>
      <c r="B271" s="295"/>
      <c r="C271" s="589" t="s">
        <v>1398</v>
      </c>
      <c r="D271" s="589" t="s">
        <v>1398</v>
      </c>
      <c r="E271" s="589" t="s">
        <v>1491</v>
      </c>
      <c r="F271" s="284" t="s">
        <v>17</v>
      </c>
      <c r="G271" s="297" t="s">
        <v>1046</v>
      </c>
      <c r="H271" s="282" t="s">
        <v>1772</v>
      </c>
      <c r="I271" s="288"/>
      <c r="J271" s="294" t="s">
        <v>1479</v>
      </c>
      <c r="K271" s="184" t="s">
        <v>2242</v>
      </c>
      <c r="L271" s="184" t="s">
        <v>1611</v>
      </c>
      <c r="M271" s="299"/>
      <c r="N271" s="299"/>
      <c r="O271" s="98"/>
      <c r="P271" s="295"/>
      <c r="Q271" s="619" t="s">
        <v>2406</v>
      </c>
      <c r="R271" s="295"/>
      <c r="S271" s="295"/>
      <c r="T271" s="288"/>
      <c r="U271" s="300"/>
      <c r="V271" s="313"/>
      <c r="W271" s="525"/>
    </row>
    <row r="272" spans="1:23" ht="82.5" hidden="1" customHeight="1" x14ac:dyDescent="0.2">
      <c r="A272" s="541" t="s">
        <v>1290</v>
      </c>
      <c r="B272" s="578"/>
      <c r="C272" s="603" t="s">
        <v>1399</v>
      </c>
      <c r="D272" s="603" t="s">
        <v>1399</v>
      </c>
      <c r="E272" s="603" t="s">
        <v>1491</v>
      </c>
      <c r="F272" s="561" t="s">
        <v>17</v>
      </c>
      <c r="G272" s="582" t="s">
        <v>1046</v>
      </c>
      <c r="H272" s="544" t="s">
        <v>3456</v>
      </c>
      <c r="I272" s="569"/>
      <c r="J272" s="572" t="s">
        <v>1479</v>
      </c>
      <c r="K272" s="581" t="s">
        <v>3388</v>
      </c>
      <c r="L272" s="581" t="s">
        <v>3389</v>
      </c>
      <c r="M272" s="591"/>
      <c r="N272" s="591"/>
      <c r="O272" s="542"/>
      <c r="P272" s="578"/>
      <c r="Q272" s="618" t="s">
        <v>2406</v>
      </c>
      <c r="R272" s="578"/>
      <c r="S272" s="578"/>
      <c r="T272" s="569"/>
      <c r="U272" s="580"/>
      <c r="V272" s="547"/>
      <c r="W272" s="597"/>
    </row>
    <row r="273" spans="1:23" ht="82.5" hidden="1" customHeight="1" x14ac:dyDescent="0.2">
      <c r="A273" s="541" t="s">
        <v>1291</v>
      </c>
      <c r="B273" s="578"/>
      <c r="C273" s="603" t="s">
        <v>1400</v>
      </c>
      <c r="D273" s="603" t="s">
        <v>1400</v>
      </c>
      <c r="E273" s="603" t="s">
        <v>1491</v>
      </c>
      <c r="F273" s="561" t="s">
        <v>17</v>
      </c>
      <c r="G273" s="582" t="s">
        <v>1046</v>
      </c>
      <c r="H273" s="544" t="s">
        <v>3456</v>
      </c>
      <c r="I273" s="569"/>
      <c r="J273" s="572" t="s">
        <v>1479</v>
      </c>
      <c r="K273" s="581" t="s">
        <v>1546</v>
      </c>
      <c r="L273" s="581" t="s">
        <v>3390</v>
      </c>
      <c r="M273" s="591"/>
      <c r="N273" s="591"/>
      <c r="O273" s="542"/>
      <c r="P273" s="578"/>
      <c r="Q273" s="618" t="s">
        <v>2406</v>
      </c>
      <c r="R273" s="578"/>
      <c r="S273" s="578"/>
      <c r="T273" s="569"/>
      <c r="U273" s="580"/>
      <c r="V273" s="547"/>
      <c r="W273" s="597"/>
    </row>
    <row r="274" spans="1:23" ht="82.5" customHeight="1" x14ac:dyDescent="0.2">
      <c r="A274" s="179" t="s">
        <v>1292</v>
      </c>
      <c r="B274" s="295"/>
      <c r="C274" s="589" t="s">
        <v>1401</v>
      </c>
      <c r="D274" s="589" t="s">
        <v>1401</v>
      </c>
      <c r="E274" s="589" t="s">
        <v>1491</v>
      </c>
      <c r="F274" s="284" t="s">
        <v>17</v>
      </c>
      <c r="G274" s="297" t="s">
        <v>1046</v>
      </c>
      <c r="H274" s="282" t="s">
        <v>1772</v>
      </c>
      <c r="I274" s="288"/>
      <c r="J274" s="294" t="s">
        <v>1479</v>
      </c>
      <c r="K274" s="184" t="s">
        <v>1547</v>
      </c>
      <c r="L274" s="184" t="s">
        <v>1547</v>
      </c>
      <c r="M274" s="299"/>
      <c r="N274" s="299"/>
      <c r="O274" s="98"/>
      <c r="P274" s="295"/>
      <c r="Q274" s="619" t="s">
        <v>2406</v>
      </c>
      <c r="R274" s="295"/>
      <c r="S274" s="295"/>
      <c r="T274" s="288"/>
      <c r="U274" s="300"/>
      <c r="V274" s="313"/>
      <c r="W274" s="525"/>
    </row>
    <row r="275" spans="1:23" ht="82.5" customHeight="1" x14ac:dyDescent="0.2">
      <c r="A275" s="179" t="s">
        <v>1293</v>
      </c>
      <c r="B275" s="295"/>
      <c r="C275" s="526" t="s">
        <v>1402</v>
      </c>
      <c r="D275" s="526" t="s">
        <v>1402</v>
      </c>
      <c r="E275" s="589" t="s">
        <v>1491</v>
      </c>
      <c r="F275" s="284" t="s">
        <v>17</v>
      </c>
      <c r="G275" s="297" t="s">
        <v>1046</v>
      </c>
      <c r="H275" s="282" t="s">
        <v>1772</v>
      </c>
      <c r="I275" s="288"/>
      <c r="J275" s="294" t="s">
        <v>1479</v>
      </c>
      <c r="K275" s="184" t="s">
        <v>1548</v>
      </c>
      <c r="L275" s="184" t="s">
        <v>1612</v>
      </c>
      <c r="M275" s="299"/>
      <c r="N275" s="299"/>
      <c r="O275" s="98"/>
      <c r="P275" s="295"/>
      <c r="Q275" s="619" t="s">
        <v>2406</v>
      </c>
      <c r="R275" s="295"/>
      <c r="S275" s="295"/>
      <c r="T275" s="288"/>
      <c r="U275" s="300"/>
      <c r="V275" s="313"/>
      <c r="W275" s="525"/>
    </row>
    <row r="276" spans="1:23" ht="82.5" hidden="1" customHeight="1" x14ac:dyDescent="0.2">
      <c r="A276" s="541" t="s">
        <v>1294</v>
      </c>
      <c r="B276" s="578"/>
      <c r="C276" s="590" t="s">
        <v>1403</v>
      </c>
      <c r="D276" s="590" t="s">
        <v>1403</v>
      </c>
      <c r="E276" s="603" t="s">
        <v>1491</v>
      </c>
      <c r="F276" s="561" t="s">
        <v>17</v>
      </c>
      <c r="G276" s="582" t="s">
        <v>1046</v>
      </c>
      <c r="H276" s="544" t="s">
        <v>3456</v>
      </c>
      <c r="I276" s="569"/>
      <c r="J276" s="572" t="s">
        <v>1479</v>
      </c>
      <c r="K276" s="581" t="s">
        <v>1549</v>
      </c>
      <c r="L276" s="581" t="s">
        <v>3391</v>
      </c>
      <c r="M276" s="591"/>
      <c r="N276" s="591"/>
      <c r="O276" s="542"/>
      <c r="P276" s="578"/>
      <c r="Q276" s="618" t="s">
        <v>2406</v>
      </c>
      <c r="R276" s="578"/>
      <c r="S276" s="578"/>
      <c r="T276" s="569"/>
      <c r="U276" s="580"/>
      <c r="V276" s="547"/>
      <c r="W276" s="597"/>
    </row>
    <row r="277" spans="1:23" ht="82.5" hidden="1" customHeight="1" x14ac:dyDescent="0.2">
      <c r="A277" s="541" t="s">
        <v>1295</v>
      </c>
      <c r="B277" s="578"/>
      <c r="C277" s="590" t="s">
        <v>1404</v>
      </c>
      <c r="D277" s="590" t="s">
        <v>1404</v>
      </c>
      <c r="E277" s="603" t="s">
        <v>1491</v>
      </c>
      <c r="F277" s="561" t="s">
        <v>17</v>
      </c>
      <c r="G277" s="582" t="s">
        <v>1046</v>
      </c>
      <c r="H277" s="544" t="s">
        <v>3456</v>
      </c>
      <c r="I277" s="569"/>
      <c r="J277" s="572" t="s">
        <v>1479</v>
      </c>
      <c r="K277" s="581" t="s">
        <v>1550</v>
      </c>
      <c r="L277" s="581" t="s">
        <v>3392</v>
      </c>
      <c r="M277" s="591"/>
      <c r="N277" s="591"/>
      <c r="O277" s="542"/>
      <c r="P277" s="578"/>
      <c r="Q277" s="618" t="s">
        <v>2406</v>
      </c>
      <c r="R277" s="578"/>
      <c r="S277" s="578"/>
      <c r="T277" s="569"/>
      <c r="U277" s="580"/>
      <c r="V277" s="547"/>
      <c r="W277" s="597"/>
    </row>
    <row r="278" spans="1:23" ht="82.5" customHeight="1" x14ac:dyDescent="0.2">
      <c r="A278" s="179" t="s">
        <v>1296</v>
      </c>
      <c r="B278" s="295"/>
      <c r="C278" s="526" t="s">
        <v>1405</v>
      </c>
      <c r="D278" s="526" t="s">
        <v>1405</v>
      </c>
      <c r="E278" s="589" t="s">
        <v>1491</v>
      </c>
      <c r="F278" s="284" t="s">
        <v>17</v>
      </c>
      <c r="G278" s="297" t="s">
        <v>1046</v>
      </c>
      <c r="H278" s="282" t="s">
        <v>1772</v>
      </c>
      <c r="I278" s="288"/>
      <c r="J278" s="294" t="s">
        <v>1479</v>
      </c>
      <c r="K278" s="184" t="s">
        <v>1551</v>
      </c>
      <c r="L278" s="184" t="s">
        <v>1613</v>
      </c>
      <c r="M278" s="299"/>
      <c r="N278" s="299"/>
      <c r="O278" s="98"/>
      <c r="P278" s="295"/>
      <c r="Q278" s="619" t="s">
        <v>2406</v>
      </c>
      <c r="R278" s="295"/>
      <c r="S278" s="295"/>
      <c r="T278" s="288"/>
      <c r="U278" s="300"/>
      <c r="V278" s="313"/>
      <c r="W278" s="525"/>
    </row>
    <row r="279" spans="1:23" ht="82.5" customHeight="1" x14ac:dyDescent="0.2">
      <c r="A279" s="179" t="s">
        <v>1297</v>
      </c>
      <c r="B279" s="295"/>
      <c r="C279" s="526" t="s">
        <v>1406</v>
      </c>
      <c r="D279" s="526" t="s">
        <v>1406</v>
      </c>
      <c r="E279" s="589" t="s">
        <v>1491</v>
      </c>
      <c r="F279" s="284" t="s">
        <v>17</v>
      </c>
      <c r="G279" s="297" t="s">
        <v>1046</v>
      </c>
      <c r="H279" s="282" t="s">
        <v>1772</v>
      </c>
      <c r="I279" s="288"/>
      <c r="J279" s="294" t="s">
        <v>1479</v>
      </c>
      <c r="K279" s="184" t="s">
        <v>1552</v>
      </c>
      <c r="L279" s="184" t="s">
        <v>1614</v>
      </c>
      <c r="M279" s="299"/>
      <c r="N279" s="299"/>
      <c r="O279" s="98"/>
      <c r="P279" s="295"/>
      <c r="Q279" s="619" t="s">
        <v>2406</v>
      </c>
      <c r="R279" s="295"/>
      <c r="S279" s="295"/>
      <c r="T279" s="288"/>
      <c r="U279" s="300"/>
      <c r="V279" s="313"/>
      <c r="W279" s="525"/>
    </row>
    <row r="280" spans="1:23" ht="82.5" hidden="1" customHeight="1" x14ac:dyDescent="0.2">
      <c r="A280" s="541" t="s">
        <v>1630</v>
      </c>
      <c r="B280" s="578"/>
      <c r="C280" s="590" t="s">
        <v>1407</v>
      </c>
      <c r="D280" s="590" t="s">
        <v>1407</v>
      </c>
      <c r="E280" s="603" t="s">
        <v>1491</v>
      </c>
      <c r="F280" s="561" t="s">
        <v>17</v>
      </c>
      <c r="G280" s="582" t="s">
        <v>1046</v>
      </c>
      <c r="H280" s="544" t="s">
        <v>3456</v>
      </c>
      <c r="I280" s="569"/>
      <c r="J280" s="572" t="s">
        <v>1479</v>
      </c>
      <c r="K280" s="581" t="s">
        <v>1553</v>
      </c>
      <c r="L280" s="581" t="s">
        <v>3393</v>
      </c>
      <c r="M280" s="591"/>
      <c r="N280" s="591"/>
      <c r="O280" s="542"/>
      <c r="P280" s="578"/>
      <c r="Q280" s="618" t="s">
        <v>2406</v>
      </c>
      <c r="R280" s="578"/>
      <c r="S280" s="578"/>
      <c r="T280" s="569"/>
      <c r="U280" s="580"/>
      <c r="V280" s="547"/>
      <c r="W280" s="597"/>
    </row>
    <row r="281" spans="1:23" ht="82.5" hidden="1" customHeight="1" x14ac:dyDescent="0.2">
      <c r="A281" s="541" t="s">
        <v>1631</v>
      </c>
      <c r="B281" s="578"/>
      <c r="C281" s="590" t="s">
        <v>1408</v>
      </c>
      <c r="D281" s="590" t="s">
        <v>1408</v>
      </c>
      <c r="E281" s="603" t="s">
        <v>1491</v>
      </c>
      <c r="F281" s="561" t="s">
        <v>17</v>
      </c>
      <c r="G281" s="582" t="s">
        <v>1046</v>
      </c>
      <c r="H281" s="544" t="s">
        <v>3456</v>
      </c>
      <c r="I281" s="569"/>
      <c r="J281" s="572" t="s">
        <v>1479</v>
      </c>
      <c r="K281" s="581" t="s">
        <v>1554</v>
      </c>
      <c r="L281" s="572" t="s">
        <v>3394</v>
      </c>
      <c r="M281" s="591"/>
      <c r="N281" s="591"/>
      <c r="O281" s="542"/>
      <c r="P281" s="578"/>
      <c r="Q281" s="618" t="s">
        <v>2406</v>
      </c>
      <c r="R281" s="578"/>
      <c r="S281" s="578"/>
      <c r="T281" s="569"/>
      <c r="U281" s="580"/>
      <c r="V281" s="547"/>
      <c r="W281" s="597"/>
    </row>
    <row r="282" spans="1:23" ht="82.5" hidden="1" customHeight="1" x14ac:dyDescent="0.2">
      <c r="A282" s="541" t="s">
        <v>1632</v>
      </c>
      <c r="B282" s="578"/>
      <c r="C282" s="603" t="s">
        <v>1409</v>
      </c>
      <c r="D282" s="603" t="s">
        <v>1409</v>
      </c>
      <c r="E282" s="590" t="s">
        <v>1492</v>
      </c>
      <c r="F282" s="561" t="s">
        <v>17</v>
      </c>
      <c r="G282" s="582" t="s">
        <v>1046</v>
      </c>
      <c r="H282" s="544" t="s">
        <v>3456</v>
      </c>
      <c r="I282" s="569"/>
      <c r="J282" s="572" t="s">
        <v>1237</v>
      </c>
      <c r="K282" s="572" t="s">
        <v>3395</v>
      </c>
      <c r="L282" s="572" t="s">
        <v>3396</v>
      </c>
      <c r="M282" s="591"/>
      <c r="N282" s="591"/>
      <c r="O282" s="542"/>
      <c r="P282" s="578"/>
      <c r="Q282" s="618" t="s">
        <v>2406</v>
      </c>
      <c r="R282" s="578"/>
      <c r="S282" s="578"/>
      <c r="T282" s="569"/>
      <c r="U282" s="580"/>
      <c r="V282" s="547"/>
      <c r="W282" s="597"/>
    </row>
    <row r="283" spans="1:23" ht="82.5" customHeight="1" x14ac:dyDescent="0.2">
      <c r="A283" s="179" t="s">
        <v>1633</v>
      </c>
      <c r="B283" s="295" t="s">
        <v>3120</v>
      </c>
      <c r="C283" s="526" t="s">
        <v>1236</v>
      </c>
      <c r="D283" s="526" t="s">
        <v>1236</v>
      </c>
      <c r="E283" s="526" t="s">
        <v>1492</v>
      </c>
      <c r="F283" s="284" t="s">
        <v>17</v>
      </c>
      <c r="G283" s="297" t="s">
        <v>1046</v>
      </c>
      <c r="H283" s="282" t="s">
        <v>1772</v>
      </c>
      <c r="I283" s="288"/>
      <c r="J283" s="294" t="s">
        <v>1237</v>
      </c>
      <c r="K283" s="294" t="s">
        <v>2243</v>
      </c>
      <c r="L283" s="294" t="s">
        <v>1238</v>
      </c>
      <c r="M283" s="299"/>
      <c r="N283" s="299"/>
      <c r="O283" s="98"/>
      <c r="P283" s="295"/>
      <c r="Q283" s="619" t="s">
        <v>2406</v>
      </c>
      <c r="R283" s="295"/>
      <c r="S283" s="295"/>
      <c r="T283" s="288"/>
      <c r="U283" s="300"/>
      <c r="V283" s="313"/>
      <c r="W283" s="525"/>
    </row>
    <row r="284" spans="1:23" ht="82.5" customHeight="1" x14ac:dyDescent="0.2">
      <c r="A284" s="179" t="s">
        <v>1634</v>
      </c>
      <c r="B284" s="295" t="s">
        <v>3120</v>
      </c>
      <c r="C284" s="526" t="s">
        <v>1239</v>
      </c>
      <c r="D284" s="526" t="s">
        <v>1239</v>
      </c>
      <c r="E284" s="526" t="s">
        <v>1492</v>
      </c>
      <c r="F284" s="284" t="s">
        <v>17</v>
      </c>
      <c r="G284" s="297" t="s">
        <v>1046</v>
      </c>
      <c r="H284" s="282" t="s">
        <v>1772</v>
      </c>
      <c r="I284" s="288"/>
      <c r="J284" s="294" t="s">
        <v>1237</v>
      </c>
      <c r="K284" s="294" t="s">
        <v>1240</v>
      </c>
      <c r="L284" s="294" t="s">
        <v>1241</v>
      </c>
      <c r="M284" s="299"/>
      <c r="N284" s="299"/>
      <c r="O284" s="98"/>
      <c r="P284" s="295"/>
      <c r="Q284" s="619" t="s">
        <v>2406</v>
      </c>
      <c r="R284" s="295"/>
      <c r="S284" s="295"/>
      <c r="T284" s="288"/>
      <c r="U284" s="300"/>
      <c r="V284" s="313"/>
      <c r="W284" s="525"/>
    </row>
    <row r="285" spans="1:23" ht="82.5" customHeight="1" x14ac:dyDescent="0.2">
      <c r="A285" s="179" t="s">
        <v>1635</v>
      </c>
      <c r="B285" s="295" t="s">
        <v>3121</v>
      </c>
      <c r="C285" s="526" t="s">
        <v>1410</v>
      </c>
      <c r="D285" s="526" t="s">
        <v>1410</v>
      </c>
      <c r="E285" s="526" t="s">
        <v>1493</v>
      </c>
      <c r="F285" s="284" t="s">
        <v>17</v>
      </c>
      <c r="G285" s="297" t="s">
        <v>1046</v>
      </c>
      <c r="H285" s="282" t="s">
        <v>1772</v>
      </c>
      <c r="I285" s="288"/>
      <c r="J285" s="294" t="s">
        <v>2244</v>
      </c>
      <c r="K285" s="294" t="s">
        <v>2245</v>
      </c>
      <c r="L285" s="294" t="s">
        <v>1615</v>
      </c>
      <c r="M285" s="299"/>
      <c r="N285" s="299"/>
      <c r="O285" s="98"/>
      <c r="P285" s="295"/>
      <c r="Q285" s="619" t="s">
        <v>2406</v>
      </c>
      <c r="R285" s="295"/>
      <c r="S285" s="295"/>
      <c r="T285" s="288"/>
      <c r="U285" s="300"/>
      <c r="V285" s="313"/>
      <c r="W285" s="525"/>
    </row>
    <row r="286" spans="1:23" ht="82.5" customHeight="1" x14ac:dyDescent="0.2">
      <c r="A286" s="179" t="s">
        <v>1636</v>
      </c>
      <c r="B286" s="295"/>
      <c r="C286" s="526" t="s">
        <v>1411</v>
      </c>
      <c r="D286" s="526" t="s">
        <v>1411</v>
      </c>
      <c r="E286" s="526" t="s">
        <v>1493</v>
      </c>
      <c r="F286" s="284" t="s">
        <v>17</v>
      </c>
      <c r="G286" s="297" t="s">
        <v>1046</v>
      </c>
      <c r="H286" s="282" t="s">
        <v>1772</v>
      </c>
      <c r="I286" s="288"/>
      <c r="J286" s="294" t="s">
        <v>1555</v>
      </c>
      <c r="K286" s="294" t="s">
        <v>1556</v>
      </c>
      <c r="L286" s="294" t="s">
        <v>1616</v>
      </c>
      <c r="M286" s="299"/>
      <c r="N286" s="299"/>
      <c r="O286" s="98"/>
      <c r="P286" s="295"/>
      <c r="Q286" s="619" t="s">
        <v>2406</v>
      </c>
      <c r="R286" s="295"/>
      <c r="S286" s="295"/>
      <c r="T286" s="288"/>
      <c r="U286" s="300"/>
      <c r="V286" s="313"/>
      <c r="W286" s="525"/>
    </row>
    <row r="287" spans="1:23" ht="82.5" customHeight="1" x14ac:dyDescent="0.2">
      <c r="A287" s="179" t="s">
        <v>1637</v>
      </c>
      <c r="B287" s="295"/>
      <c r="C287" s="526" t="s">
        <v>1412</v>
      </c>
      <c r="D287" s="526" t="s">
        <v>1412</v>
      </c>
      <c r="E287" s="526" t="s">
        <v>1493</v>
      </c>
      <c r="F287" s="284" t="s">
        <v>17</v>
      </c>
      <c r="G287" s="297" t="s">
        <v>1046</v>
      </c>
      <c r="H287" s="282" t="s">
        <v>1772</v>
      </c>
      <c r="I287" s="288"/>
      <c r="J287" s="294" t="s">
        <v>1555</v>
      </c>
      <c r="K287" s="294" t="s">
        <v>1557</v>
      </c>
      <c r="L287" s="294" t="s">
        <v>1617</v>
      </c>
      <c r="M287" s="299"/>
      <c r="N287" s="299"/>
      <c r="O287" s="98"/>
      <c r="P287" s="295"/>
      <c r="Q287" s="619" t="s">
        <v>2406</v>
      </c>
      <c r="R287" s="295"/>
      <c r="S287" s="295"/>
      <c r="T287" s="288"/>
      <c r="U287" s="300"/>
      <c r="V287" s="313"/>
      <c r="W287" s="525"/>
    </row>
    <row r="288" spans="1:23" ht="82.5" hidden="1" customHeight="1" x14ac:dyDescent="0.2">
      <c r="A288" s="541" t="s">
        <v>1638</v>
      </c>
      <c r="B288" s="578"/>
      <c r="C288" s="590" t="s">
        <v>1413</v>
      </c>
      <c r="D288" s="590" t="s">
        <v>1413</v>
      </c>
      <c r="E288" s="590" t="s">
        <v>1493</v>
      </c>
      <c r="F288" s="561" t="s">
        <v>17</v>
      </c>
      <c r="G288" s="582" t="s">
        <v>1046</v>
      </c>
      <c r="H288" s="544" t="s">
        <v>3456</v>
      </c>
      <c r="I288" s="569"/>
      <c r="J288" s="572" t="s">
        <v>1555</v>
      </c>
      <c r="K288" s="572" t="s">
        <v>3397</v>
      </c>
      <c r="L288" s="601" t="s">
        <v>3398</v>
      </c>
      <c r="M288" s="591"/>
      <c r="N288" s="591"/>
      <c r="O288" s="542"/>
      <c r="P288" s="578"/>
      <c r="Q288" s="618" t="s">
        <v>2406</v>
      </c>
      <c r="R288" s="578"/>
      <c r="S288" s="578"/>
      <c r="T288" s="569"/>
      <c r="U288" s="580"/>
      <c r="V288" s="547"/>
      <c r="W288" s="597"/>
    </row>
    <row r="289" spans="1:23" ht="82.5" customHeight="1" x14ac:dyDescent="0.2">
      <c r="A289" s="179" t="s">
        <v>1639</v>
      </c>
      <c r="B289" s="295"/>
      <c r="C289" s="298" t="s">
        <v>1414</v>
      </c>
      <c r="D289" s="298" t="s">
        <v>1414</v>
      </c>
      <c r="E289" s="298" t="s">
        <v>1494</v>
      </c>
      <c r="F289" s="284" t="s">
        <v>17</v>
      </c>
      <c r="G289" s="297" t="s">
        <v>1046</v>
      </c>
      <c r="H289" s="282" t="s">
        <v>1772</v>
      </c>
      <c r="I289" s="288"/>
      <c r="J289" s="294" t="s">
        <v>1714</v>
      </c>
      <c r="K289" s="298" t="s">
        <v>1558</v>
      </c>
      <c r="L289" s="298" t="s">
        <v>2246</v>
      </c>
      <c r="M289" s="299"/>
      <c r="N289" s="299"/>
      <c r="O289" s="98"/>
      <c r="P289" s="295"/>
      <c r="Q289" s="619" t="s">
        <v>2406</v>
      </c>
      <c r="R289" s="295"/>
      <c r="S289" s="295"/>
      <c r="T289" s="288"/>
      <c r="U289" s="300"/>
      <c r="V289" s="313"/>
      <c r="W289" s="525"/>
    </row>
    <row r="290" spans="1:23" ht="82.5" customHeight="1" x14ac:dyDescent="0.2">
      <c r="A290" s="179" t="s">
        <v>1640</v>
      </c>
      <c r="B290" s="295"/>
      <c r="C290" s="298" t="s">
        <v>1415</v>
      </c>
      <c r="D290" s="298" t="s">
        <v>1415</v>
      </c>
      <c r="E290" s="298" t="s">
        <v>1494</v>
      </c>
      <c r="F290" s="284" t="s">
        <v>17</v>
      </c>
      <c r="G290" s="297" t="s">
        <v>1046</v>
      </c>
      <c r="H290" s="282" t="s">
        <v>1772</v>
      </c>
      <c r="I290" s="288"/>
      <c r="J290" s="294" t="s">
        <v>1714</v>
      </c>
      <c r="K290" s="298" t="s">
        <v>1559</v>
      </c>
      <c r="L290" s="298" t="s">
        <v>1618</v>
      </c>
      <c r="M290" s="299"/>
      <c r="N290" s="299"/>
      <c r="O290" s="98"/>
      <c r="P290" s="295"/>
      <c r="Q290" s="619" t="s">
        <v>2406</v>
      </c>
      <c r="R290" s="295"/>
      <c r="S290" s="295"/>
      <c r="T290" s="288"/>
      <c r="U290" s="300"/>
      <c r="V290" s="313"/>
      <c r="W290" s="525"/>
    </row>
    <row r="291" spans="1:23" ht="82.5" customHeight="1" x14ac:dyDescent="0.2">
      <c r="A291" s="179" t="s">
        <v>1641</v>
      </c>
      <c r="B291" s="295"/>
      <c r="C291" s="298" t="s">
        <v>1416</v>
      </c>
      <c r="D291" s="298" t="s">
        <v>1416</v>
      </c>
      <c r="E291" s="298" t="s">
        <v>1494</v>
      </c>
      <c r="F291" s="284" t="s">
        <v>17</v>
      </c>
      <c r="G291" s="297" t="s">
        <v>1046</v>
      </c>
      <c r="H291" s="282" t="s">
        <v>1772</v>
      </c>
      <c r="I291" s="288"/>
      <c r="J291" s="294" t="s">
        <v>1714</v>
      </c>
      <c r="K291" s="298" t="s">
        <v>1560</v>
      </c>
      <c r="L291" s="298" t="s">
        <v>1619</v>
      </c>
      <c r="M291" s="299"/>
      <c r="N291" s="299"/>
      <c r="O291" s="98"/>
      <c r="P291" s="295"/>
      <c r="Q291" s="619" t="s">
        <v>2406</v>
      </c>
      <c r="R291" s="295"/>
      <c r="S291" s="295"/>
      <c r="T291" s="288"/>
      <c r="U291" s="300"/>
      <c r="V291" s="313"/>
      <c r="W291" s="525"/>
    </row>
    <row r="292" spans="1:23" ht="82.5" customHeight="1" x14ac:dyDescent="0.2">
      <c r="A292" s="179" t="s">
        <v>1642</v>
      </c>
      <c r="B292" s="295"/>
      <c r="C292" s="298" t="s">
        <v>1417</v>
      </c>
      <c r="D292" s="298" t="s">
        <v>1417</v>
      </c>
      <c r="E292" s="298" t="s">
        <v>1494</v>
      </c>
      <c r="F292" s="284" t="s">
        <v>17</v>
      </c>
      <c r="G292" s="297" t="s">
        <v>1046</v>
      </c>
      <c r="H292" s="282" t="s">
        <v>1772</v>
      </c>
      <c r="I292" s="288"/>
      <c r="J292" s="294" t="s">
        <v>1714</v>
      </c>
      <c r="K292" s="298" t="s">
        <v>1561</v>
      </c>
      <c r="L292" s="298" t="s">
        <v>1620</v>
      </c>
      <c r="M292" s="299"/>
      <c r="N292" s="299"/>
      <c r="O292" s="98"/>
      <c r="P292" s="295"/>
      <c r="Q292" s="619" t="s">
        <v>2406</v>
      </c>
      <c r="R292" s="295"/>
      <c r="S292" s="295"/>
      <c r="T292" s="288"/>
      <c r="U292" s="300"/>
      <c r="V292" s="313"/>
      <c r="W292" s="525"/>
    </row>
    <row r="293" spans="1:23" ht="82.5" hidden="1" customHeight="1" x14ac:dyDescent="0.2">
      <c r="A293" s="541" t="s">
        <v>1643</v>
      </c>
      <c r="B293" s="578"/>
      <c r="C293" s="590" t="s">
        <v>1418</v>
      </c>
      <c r="D293" s="590" t="s">
        <v>1418</v>
      </c>
      <c r="E293" s="603" t="s">
        <v>1495</v>
      </c>
      <c r="F293" s="561" t="s">
        <v>17</v>
      </c>
      <c r="G293" s="582" t="s">
        <v>1046</v>
      </c>
      <c r="H293" s="544" t="s">
        <v>3456</v>
      </c>
      <c r="I293" s="569"/>
      <c r="J293" s="572" t="s">
        <v>1714</v>
      </c>
      <c r="K293" s="601" t="s">
        <v>1562</v>
      </c>
      <c r="L293" s="601" t="s">
        <v>1621</v>
      </c>
      <c r="M293" s="591"/>
      <c r="N293" s="591"/>
      <c r="O293" s="542"/>
      <c r="P293" s="578"/>
      <c r="Q293" s="618" t="s">
        <v>2406</v>
      </c>
      <c r="R293" s="578"/>
      <c r="S293" s="578"/>
      <c r="T293" s="569"/>
      <c r="U293" s="580"/>
      <c r="V293" s="547"/>
      <c r="W293" s="597"/>
    </row>
    <row r="294" spans="1:23" ht="82.5" customHeight="1" x14ac:dyDescent="0.2">
      <c r="A294" s="179" t="s">
        <v>1644</v>
      </c>
      <c r="B294" s="295"/>
      <c r="C294" s="526" t="s">
        <v>1419</v>
      </c>
      <c r="D294" s="526" t="s">
        <v>1419</v>
      </c>
      <c r="E294" s="589" t="s">
        <v>1495</v>
      </c>
      <c r="F294" s="284" t="s">
        <v>17</v>
      </c>
      <c r="G294" s="297" t="s">
        <v>1046</v>
      </c>
      <c r="H294" s="282" t="s">
        <v>1772</v>
      </c>
      <c r="I294" s="288"/>
      <c r="J294" s="294" t="s">
        <v>1714</v>
      </c>
      <c r="K294" s="298" t="s">
        <v>1563</v>
      </c>
      <c r="L294" s="298" t="s">
        <v>1622</v>
      </c>
      <c r="M294" s="299"/>
      <c r="N294" s="299"/>
      <c r="O294" s="98"/>
      <c r="P294" s="295"/>
      <c r="Q294" s="619" t="s">
        <v>2406</v>
      </c>
      <c r="R294" s="295"/>
      <c r="S294" s="295"/>
      <c r="T294" s="288"/>
      <c r="U294" s="300"/>
      <c r="V294" s="313"/>
      <c r="W294" s="525"/>
    </row>
    <row r="295" spans="1:23" ht="82.5" customHeight="1" x14ac:dyDescent="0.2">
      <c r="A295" s="179" t="s">
        <v>1645</v>
      </c>
      <c r="B295" s="295"/>
      <c r="C295" s="526" t="s">
        <v>1420</v>
      </c>
      <c r="D295" s="526" t="s">
        <v>1420</v>
      </c>
      <c r="E295" s="589" t="s">
        <v>1495</v>
      </c>
      <c r="F295" s="284" t="s">
        <v>17</v>
      </c>
      <c r="G295" s="297" t="s">
        <v>1046</v>
      </c>
      <c r="H295" s="282" t="s">
        <v>1772</v>
      </c>
      <c r="I295" s="288"/>
      <c r="J295" s="294" t="s">
        <v>1714</v>
      </c>
      <c r="K295" s="298" t="s">
        <v>1564</v>
      </c>
      <c r="L295" s="298" t="s">
        <v>1623</v>
      </c>
      <c r="M295" s="299"/>
      <c r="N295" s="299"/>
      <c r="O295" s="98"/>
      <c r="P295" s="295"/>
      <c r="Q295" s="619" t="s">
        <v>2406</v>
      </c>
      <c r="R295" s="295"/>
      <c r="S295" s="295"/>
      <c r="T295" s="288"/>
      <c r="U295" s="300"/>
      <c r="V295" s="313"/>
      <c r="W295" s="525"/>
    </row>
    <row r="296" spans="1:23" ht="82.5" hidden="1" customHeight="1" x14ac:dyDescent="0.2">
      <c r="A296" s="541" t="s">
        <v>1646</v>
      </c>
      <c r="B296" s="578"/>
      <c r="C296" s="590" t="s">
        <v>1421</v>
      </c>
      <c r="D296" s="590" t="s">
        <v>1421</v>
      </c>
      <c r="E296" s="603" t="s">
        <v>1495</v>
      </c>
      <c r="F296" s="561" t="s">
        <v>17</v>
      </c>
      <c r="G296" s="582" t="s">
        <v>1046</v>
      </c>
      <c r="H296" s="544" t="s">
        <v>3456</v>
      </c>
      <c r="I296" s="569"/>
      <c r="J296" s="572" t="s">
        <v>1714</v>
      </c>
      <c r="K296" s="601" t="s">
        <v>3399</v>
      </c>
      <c r="L296" s="601" t="s">
        <v>3400</v>
      </c>
      <c r="M296" s="591"/>
      <c r="N296" s="591"/>
      <c r="O296" s="542"/>
      <c r="P296" s="578"/>
      <c r="Q296" s="618" t="s">
        <v>2406</v>
      </c>
      <c r="R296" s="578"/>
      <c r="S296" s="578"/>
      <c r="T296" s="569"/>
      <c r="U296" s="580"/>
      <c r="V296" s="547"/>
      <c r="W296" s="597"/>
    </row>
    <row r="297" spans="1:23" ht="82.5" hidden="1" customHeight="1" x14ac:dyDescent="0.2">
      <c r="A297" s="541" t="s">
        <v>1647</v>
      </c>
      <c r="B297" s="578"/>
      <c r="C297" s="590" t="s">
        <v>1422</v>
      </c>
      <c r="D297" s="590" t="s">
        <v>1422</v>
      </c>
      <c r="E297" s="603" t="s">
        <v>1495</v>
      </c>
      <c r="F297" s="561" t="s">
        <v>17</v>
      </c>
      <c r="G297" s="582" t="s">
        <v>1046</v>
      </c>
      <c r="H297" s="544" t="s">
        <v>3456</v>
      </c>
      <c r="I297" s="569"/>
      <c r="J297" s="572" t="s">
        <v>1714</v>
      </c>
      <c r="K297" s="601" t="s">
        <v>3411</v>
      </c>
      <c r="L297" s="601" t="s">
        <v>3412</v>
      </c>
      <c r="M297" s="591"/>
      <c r="N297" s="591"/>
      <c r="O297" s="542"/>
      <c r="P297" s="578"/>
      <c r="Q297" s="618" t="s">
        <v>2406</v>
      </c>
      <c r="R297" s="578"/>
      <c r="S297" s="578"/>
      <c r="T297" s="569"/>
      <c r="U297" s="580"/>
      <c r="V297" s="547"/>
      <c r="W297" s="597"/>
    </row>
    <row r="298" spans="1:23" ht="82.5" hidden="1" customHeight="1" x14ac:dyDescent="0.2">
      <c r="A298" s="541" t="s">
        <v>1648</v>
      </c>
      <c r="B298" s="578"/>
      <c r="C298" s="607" t="s">
        <v>1423</v>
      </c>
      <c r="D298" s="607" t="s">
        <v>1423</v>
      </c>
      <c r="E298" s="603" t="s">
        <v>1495</v>
      </c>
      <c r="F298" s="561" t="s">
        <v>17</v>
      </c>
      <c r="G298" s="582" t="s">
        <v>1046</v>
      </c>
      <c r="H298" s="544" t="s">
        <v>3456</v>
      </c>
      <c r="I298" s="569"/>
      <c r="J298" s="572" t="s">
        <v>1714</v>
      </c>
      <c r="K298" s="601" t="s">
        <v>3413</v>
      </c>
      <c r="L298" s="601" t="s">
        <v>3414</v>
      </c>
      <c r="M298" s="591"/>
      <c r="N298" s="591"/>
      <c r="O298" s="542"/>
      <c r="P298" s="578"/>
      <c r="Q298" s="618" t="s">
        <v>2406</v>
      </c>
      <c r="R298" s="578"/>
      <c r="S298" s="578"/>
      <c r="T298" s="569"/>
      <c r="U298" s="580"/>
      <c r="V298" s="547"/>
      <c r="W298" s="597"/>
    </row>
    <row r="299" spans="1:23" ht="82.5" hidden="1" customHeight="1" x14ac:dyDescent="0.2">
      <c r="A299" s="541" t="s">
        <v>1649</v>
      </c>
      <c r="B299" s="578"/>
      <c r="C299" s="607" t="s">
        <v>1424</v>
      </c>
      <c r="D299" s="607" t="s">
        <v>1424</v>
      </c>
      <c r="E299" s="603" t="s">
        <v>1495</v>
      </c>
      <c r="F299" s="561" t="s">
        <v>17</v>
      </c>
      <c r="G299" s="582" t="s">
        <v>1046</v>
      </c>
      <c r="H299" s="544" t="s">
        <v>3456</v>
      </c>
      <c r="I299" s="569"/>
      <c r="J299" s="572" t="s">
        <v>1714</v>
      </c>
      <c r="K299" s="601" t="s">
        <v>3403</v>
      </c>
      <c r="L299" s="601" t="s">
        <v>3404</v>
      </c>
      <c r="M299" s="591"/>
      <c r="N299" s="591"/>
      <c r="O299" s="542"/>
      <c r="P299" s="578"/>
      <c r="Q299" s="618" t="s">
        <v>2406</v>
      </c>
      <c r="R299" s="578"/>
      <c r="S299" s="578"/>
      <c r="T299" s="569"/>
      <c r="U299" s="580"/>
      <c r="V299" s="547"/>
      <c r="W299" s="597"/>
    </row>
    <row r="300" spans="1:23" ht="82.5" hidden="1" customHeight="1" x14ac:dyDescent="0.2">
      <c r="A300" s="541" t="s">
        <v>1650</v>
      </c>
      <c r="B300" s="578"/>
      <c r="C300" s="607" t="s">
        <v>1425</v>
      </c>
      <c r="D300" s="607" t="s">
        <v>1425</v>
      </c>
      <c r="E300" s="603" t="s">
        <v>1495</v>
      </c>
      <c r="F300" s="561" t="s">
        <v>17</v>
      </c>
      <c r="G300" s="582" t="s">
        <v>1046</v>
      </c>
      <c r="H300" s="544" t="s">
        <v>3456</v>
      </c>
      <c r="I300" s="569"/>
      <c r="J300" s="572" t="s">
        <v>1714</v>
      </c>
      <c r="K300" s="601" t="s">
        <v>3402</v>
      </c>
      <c r="L300" s="601" t="s">
        <v>3409</v>
      </c>
      <c r="M300" s="591"/>
      <c r="N300" s="591"/>
      <c r="O300" s="542"/>
      <c r="P300" s="578"/>
      <c r="Q300" s="618" t="s">
        <v>2406</v>
      </c>
      <c r="R300" s="578"/>
      <c r="S300" s="578"/>
      <c r="T300" s="569"/>
      <c r="U300" s="580"/>
      <c r="V300" s="547"/>
      <c r="W300" s="597"/>
    </row>
    <row r="301" spans="1:23" ht="82.5" hidden="1" customHeight="1" x14ac:dyDescent="0.2">
      <c r="A301" s="541" t="s">
        <v>1651</v>
      </c>
      <c r="B301" s="578"/>
      <c r="C301" s="607" t="s">
        <v>1426</v>
      </c>
      <c r="D301" s="607" t="s">
        <v>1426</v>
      </c>
      <c r="E301" s="603" t="s">
        <v>1495</v>
      </c>
      <c r="F301" s="561" t="s">
        <v>17</v>
      </c>
      <c r="G301" s="582" t="s">
        <v>1046</v>
      </c>
      <c r="H301" s="544" t="s">
        <v>3456</v>
      </c>
      <c r="I301" s="569"/>
      <c r="J301" s="572" t="s">
        <v>1714</v>
      </c>
      <c r="K301" s="601" t="s">
        <v>3401</v>
      </c>
      <c r="L301" s="601" t="s">
        <v>3410</v>
      </c>
      <c r="M301" s="591"/>
      <c r="N301" s="591"/>
      <c r="O301" s="542"/>
      <c r="P301" s="578"/>
      <c r="Q301" s="618" t="s">
        <v>2406</v>
      </c>
      <c r="R301" s="578"/>
      <c r="S301" s="578"/>
      <c r="T301" s="569"/>
      <c r="U301" s="580"/>
      <c r="V301" s="547"/>
      <c r="W301" s="597"/>
    </row>
    <row r="302" spans="1:23" ht="82.5" hidden="1" customHeight="1" x14ac:dyDescent="0.2">
      <c r="A302" s="541" t="s">
        <v>1652</v>
      </c>
      <c r="B302" s="578"/>
      <c r="C302" s="603" t="s">
        <v>1427</v>
      </c>
      <c r="D302" s="603" t="s">
        <v>1427</v>
      </c>
      <c r="E302" s="603" t="s">
        <v>1496</v>
      </c>
      <c r="F302" s="561" t="s">
        <v>17</v>
      </c>
      <c r="G302" s="582" t="s">
        <v>1046</v>
      </c>
      <c r="H302" s="544" t="s">
        <v>3456</v>
      </c>
      <c r="I302" s="569"/>
      <c r="J302" s="572" t="s">
        <v>1714</v>
      </c>
      <c r="K302" s="601" t="s">
        <v>1565</v>
      </c>
      <c r="L302" s="601" t="s">
        <v>3406</v>
      </c>
      <c r="M302" s="591"/>
      <c r="N302" s="591"/>
      <c r="O302" s="542"/>
      <c r="P302" s="578"/>
      <c r="Q302" s="618" t="s">
        <v>2406</v>
      </c>
      <c r="R302" s="578"/>
      <c r="S302" s="578"/>
      <c r="T302" s="569"/>
      <c r="U302" s="580"/>
      <c r="V302" s="547"/>
      <c r="W302" s="597"/>
    </row>
    <row r="303" spans="1:23" ht="82.5" hidden="1" customHeight="1" x14ac:dyDescent="0.2">
      <c r="A303" s="541" t="s">
        <v>1653</v>
      </c>
      <c r="B303" s="578"/>
      <c r="C303" s="607" t="s">
        <v>1428</v>
      </c>
      <c r="D303" s="607" t="s">
        <v>1428</v>
      </c>
      <c r="E303" s="603" t="s">
        <v>1496</v>
      </c>
      <c r="F303" s="561" t="s">
        <v>17</v>
      </c>
      <c r="G303" s="582" t="s">
        <v>1046</v>
      </c>
      <c r="H303" s="544" t="s">
        <v>3456</v>
      </c>
      <c r="I303" s="569"/>
      <c r="J303" s="572" t="s">
        <v>1714</v>
      </c>
      <c r="K303" s="601" t="s">
        <v>1566</v>
      </c>
      <c r="L303" s="601" t="s">
        <v>3408</v>
      </c>
      <c r="M303" s="591"/>
      <c r="N303" s="591"/>
      <c r="O303" s="542"/>
      <c r="P303" s="578"/>
      <c r="Q303" s="618" t="s">
        <v>2406</v>
      </c>
      <c r="R303" s="578"/>
      <c r="S303" s="578"/>
      <c r="T303" s="569"/>
      <c r="U303" s="580"/>
      <c r="V303" s="547"/>
      <c r="W303" s="597"/>
    </row>
    <row r="304" spans="1:23" ht="82.5" hidden="1" customHeight="1" x14ac:dyDescent="0.2">
      <c r="A304" s="541" t="s">
        <v>1654</v>
      </c>
      <c r="B304" s="578"/>
      <c r="C304" s="607" t="s">
        <v>1429</v>
      </c>
      <c r="D304" s="607" t="s">
        <v>1429</v>
      </c>
      <c r="E304" s="603" t="s">
        <v>1496</v>
      </c>
      <c r="F304" s="561" t="s">
        <v>17</v>
      </c>
      <c r="G304" s="582" t="s">
        <v>1046</v>
      </c>
      <c r="H304" s="544" t="s">
        <v>3456</v>
      </c>
      <c r="I304" s="569"/>
      <c r="J304" s="572" t="s">
        <v>1714</v>
      </c>
      <c r="K304" s="601" t="s">
        <v>1567</v>
      </c>
      <c r="L304" s="605" t="s">
        <v>3407</v>
      </c>
      <c r="M304" s="591"/>
      <c r="N304" s="591"/>
      <c r="O304" s="542"/>
      <c r="P304" s="578"/>
      <c r="Q304" s="618" t="s">
        <v>2406</v>
      </c>
      <c r="R304" s="578"/>
      <c r="S304" s="578"/>
      <c r="T304" s="569"/>
      <c r="U304" s="580"/>
      <c r="V304" s="547"/>
      <c r="W304" s="597"/>
    </row>
    <row r="305" spans="1:23" ht="82.5" hidden="1" customHeight="1" x14ac:dyDescent="0.2">
      <c r="A305" s="541" t="s">
        <v>1655</v>
      </c>
      <c r="B305" s="578"/>
      <c r="C305" s="607" t="s">
        <v>1430</v>
      </c>
      <c r="D305" s="607" t="s">
        <v>1430</v>
      </c>
      <c r="E305" s="603" t="s">
        <v>1496</v>
      </c>
      <c r="F305" s="561" t="s">
        <v>17</v>
      </c>
      <c r="G305" s="582" t="s">
        <v>1046</v>
      </c>
      <c r="H305" s="544" t="s">
        <v>3456</v>
      </c>
      <c r="I305" s="569"/>
      <c r="J305" s="572" t="s">
        <v>1714</v>
      </c>
      <c r="K305" s="601" t="s">
        <v>1568</v>
      </c>
      <c r="L305" s="605" t="s">
        <v>3405</v>
      </c>
      <c r="M305" s="591"/>
      <c r="N305" s="591"/>
      <c r="O305" s="542"/>
      <c r="P305" s="578"/>
      <c r="Q305" s="618" t="s">
        <v>2406</v>
      </c>
      <c r="R305" s="578"/>
      <c r="S305" s="578"/>
      <c r="T305" s="569"/>
      <c r="U305" s="580"/>
      <c r="V305" s="547"/>
      <c r="W305" s="597"/>
    </row>
    <row r="306" spans="1:23" ht="82.5" customHeight="1" x14ac:dyDescent="0.2">
      <c r="A306" s="179" t="s">
        <v>1656</v>
      </c>
      <c r="B306" s="295"/>
      <c r="C306" s="589" t="s">
        <v>1431</v>
      </c>
      <c r="D306" s="589" t="s">
        <v>1431</v>
      </c>
      <c r="E306" s="589" t="s">
        <v>1496</v>
      </c>
      <c r="F306" s="284" t="s">
        <v>17</v>
      </c>
      <c r="G306" s="297" t="s">
        <v>1046</v>
      </c>
      <c r="H306" s="282" t="s">
        <v>1772</v>
      </c>
      <c r="I306" s="288"/>
      <c r="J306" s="294" t="s">
        <v>1714</v>
      </c>
      <c r="K306" s="298" t="s">
        <v>1569</v>
      </c>
      <c r="L306" s="298" t="s">
        <v>1624</v>
      </c>
      <c r="M306" s="299"/>
      <c r="N306" s="299"/>
      <c r="O306" s="98"/>
      <c r="P306" s="295"/>
      <c r="Q306" s="619" t="s">
        <v>2406</v>
      </c>
      <c r="R306" s="295"/>
      <c r="S306" s="295"/>
      <c r="T306" s="288"/>
      <c r="U306" s="300"/>
      <c r="V306" s="313"/>
      <c r="W306" s="525"/>
    </row>
    <row r="307" spans="1:23" ht="82.5" hidden="1" customHeight="1" x14ac:dyDescent="0.2">
      <c r="A307" s="541" t="s">
        <v>1657</v>
      </c>
      <c r="B307" s="578"/>
      <c r="C307" s="603" t="s">
        <v>1432</v>
      </c>
      <c r="D307" s="603" t="s">
        <v>1432</v>
      </c>
      <c r="E307" s="603" t="s">
        <v>1497</v>
      </c>
      <c r="F307" s="561" t="s">
        <v>17</v>
      </c>
      <c r="G307" s="582" t="s">
        <v>1046</v>
      </c>
      <c r="H307" s="544" t="s">
        <v>3456</v>
      </c>
      <c r="I307" s="569"/>
      <c r="J307" s="572" t="s">
        <v>1714</v>
      </c>
      <c r="K307" s="601" t="s">
        <v>1570</v>
      </c>
      <c r="L307" s="601" t="s">
        <v>1625</v>
      </c>
      <c r="M307" s="591"/>
      <c r="N307" s="591"/>
      <c r="O307" s="542"/>
      <c r="P307" s="578"/>
      <c r="Q307" s="618" t="s">
        <v>2406</v>
      </c>
      <c r="R307" s="578"/>
      <c r="S307" s="578"/>
      <c r="T307" s="569"/>
      <c r="U307" s="580"/>
      <c r="V307" s="547"/>
      <c r="W307" s="597"/>
    </row>
    <row r="308" spans="1:23" ht="82.5" hidden="1" customHeight="1" x14ac:dyDescent="0.2">
      <c r="A308" s="541" t="s">
        <v>1658</v>
      </c>
      <c r="B308" s="578"/>
      <c r="C308" s="590" t="s">
        <v>1433</v>
      </c>
      <c r="D308" s="590" t="s">
        <v>1433</v>
      </c>
      <c r="E308" s="603" t="s">
        <v>1019</v>
      </c>
      <c r="F308" s="561" t="s">
        <v>17</v>
      </c>
      <c r="G308" s="582" t="s">
        <v>1046</v>
      </c>
      <c r="H308" s="544" t="s">
        <v>3456</v>
      </c>
      <c r="I308" s="569"/>
      <c r="J308" s="572" t="s">
        <v>1714</v>
      </c>
      <c r="K308" s="601" t="s">
        <v>3415</v>
      </c>
      <c r="L308" s="572" t="s">
        <v>3416</v>
      </c>
      <c r="M308" s="591"/>
      <c r="N308" s="591"/>
      <c r="O308" s="542"/>
      <c r="P308" s="578"/>
      <c r="Q308" s="618" t="s">
        <v>2406</v>
      </c>
      <c r="R308" s="578"/>
      <c r="S308" s="578"/>
      <c r="T308" s="569"/>
      <c r="U308" s="580"/>
      <c r="V308" s="547"/>
      <c r="W308" s="597"/>
    </row>
    <row r="309" spans="1:23" ht="82.5" hidden="1" customHeight="1" x14ac:dyDescent="0.2">
      <c r="A309" s="541" t="s">
        <v>1659</v>
      </c>
      <c r="B309" s="578"/>
      <c r="C309" s="590" t="s">
        <v>1434</v>
      </c>
      <c r="D309" s="590" t="s">
        <v>1434</v>
      </c>
      <c r="E309" s="603" t="s">
        <v>1019</v>
      </c>
      <c r="F309" s="561" t="s">
        <v>17</v>
      </c>
      <c r="G309" s="582" t="s">
        <v>1046</v>
      </c>
      <c r="H309" s="544" t="s">
        <v>3456</v>
      </c>
      <c r="I309" s="569"/>
      <c r="J309" s="572" t="s">
        <v>1714</v>
      </c>
      <c r="K309" s="601" t="s">
        <v>1571</v>
      </c>
      <c r="L309" s="572" t="s">
        <v>3417</v>
      </c>
      <c r="M309" s="591"/>
      <c r="N309" s="591"/>
      <c r="O309" s="542"/>
      <c r="P309" s="578"/>
      <c r="Q309" s="618" t="s">
        <v>2406</v>
      </c>
      <c r="R309" s="578"/>
      <c r="S309" s="578"/>
      <c r="T309" s="569"/>
      <c r="U309" s="580"/>
      <c r="V309" s="547"/>
      <c r="W309" s="597"/>
    </row>
    <row r="310" spans="1:23" ht="82.5" customHeight="1" x14ac:dyDescent="0.2">
      <c r="A310" s="179" t="s">
        <v>1660</v>
      </c>
      <c r="B310" s="295"/>
      <c r="C310" s="526" t="s">
        <v>1435</v>
      </c>
      <c r="D310" s="526" t="s">
        <v>1435</v>
      </c>
      <c r="E310" s="526" t="s">
        <v>1490</v>
      </c>
      <c r="F310" s="284" t="s">
        <v>17</v>
      </c>
      <c r="G310" s="297" t="s">
        <v>1046</v>
      </c>
      <c r="H310" s="282" t="s">
        <v>1772</v>
      </c>
      <c r="I310" s="288"/>
      <c r="J310" s="296" t="s">
        <v>1572</v>
      </c>
      <c r="K310" s="294" t="s">
        <v>1573</v>
      </c>
      <c r="L310" s="294" t="s">
        <v>1626</v>
      </c>
      <c r="M310" s="299"/>
      <c r="N310" s="299"/>
      <c r="O310" s="98"/>
      <c r="P310" s="295"/>
      <c r="Q310" s="619" t="s">
        <v>2406</v>
      </c>
      <c r="R310" s="295"/>
      <c r="S310" s="295"/>
      <c r="T310" s="288"/>
      <c r="U310" s="300"/>
      <c r="V310" s="313"/>
      <c r="W310" s="525"/>
    </row>
    <row r="311" spans="1:23" ht="82.5" customHeight="1" x14ac:dyDescent="0.2">
      <c r="A311" s="179" t="s">
        <v>1661</v>
      </c>
      <c r="B311" s="295"/>
      <c r="C311" s="526" t="s">
        <v>1435</v>
      </c>
      <c r="D311" s="526" t="s">
        <v>1480</v>
      </c>
      <c r="E311" s="526" t="s">
        <v>1028</v>
      </c>
      <c r="F311" s="284" t="s">
        <v>17</v>
      </c>
      <c r="G311" s="297" t="s">
        <v>1046</v>
      </c>
      <c r="H311" s="282" t="s">
        <v>1772</v>
      </c>
      <c r="I311" s="288"/>
      <c r="J311" s="296" t="s">
        <v>1574</v>
      </c>
      <c r="K311" s="294" t="s">
        <v>1575</v>
      </c>
      <c r="L311" s="294" t="s">
        <v>1627</v>
      </c>
      <c r="M311" s="299"/>
      <c r="N311" s="299"/>
      <c r="O311" s="98"/>
      <c r="P311" s="295"/>
      <c r="Q311" s="619" t="s">
        <v>2406</v>
      </c>
      <c r="R311" s="295"/>
      <c r="S311" s="295"/>
      <c r="T311" s="288"/>
      <c r="U311" s="300"/>
      <c r="V311" s="313"/>
      <c r="W311" s="525"/>
    </row>
    <row r="312" spans="1:23" ht="82.5" customHeight="1" x14ac:dyDescent="0.2">
      <c r="A312" s="179" t="s">
        <v>1662</v>
      </c>
      <c r="B312" s="295"/>
      <c r="C312" s="589" t="s">
        <v>1436</v>
      </c>
      <c r="D312" s="589" t="s">
        <v>1436</v>
      </c>
      <c r="E312" s="526" t="s">
        <v>1490</v>
      </c>
      <c r="F312" s="284" t="s">
        <v>17</v>
      </c>
      <c r="G312" s="297" t="s">
        <v>1046</v>
      </c>
      <c r="H312" s="282" t="s">
        <v>1772</v>
      </c>
      <c r="I312" s="288"/>
      <c r="J312" s="296" t="s">
        <v>1574</v>
      </c>
      <c r="K312" s="294" t="s">
        <v>1576</v>
      </c>
      <c r="L312" s="294" t="s">
        <v>1628</v>
      </c>
      <c r="M312" s="299"/>
      <c r="N312" s="299"/>
      <c r="O312" s="98"/>
      <c r="P312" s="295"/>
      <c r="Q312" s="619" t="s">
        <v>2406</v>
      </c>
      <c r="R312" s="295"/>
      <c r="S312" s="295"/>
      <c r="T312" s="288"/>
      <c r="U312" s="300"/>
      <c r="V312" s="313"/>
      <c r="W312" s="525"/>
    </row>
    <row r="313" spans="1:23" ht="82.5" customHeight="1" x14ac:dyDescent="0.2">
      <c r="A313" s="179" t="s">
        <v>1663</v>
      </c>
      <c r="B313" s="295"/>
      <c r="C313" s="608" t="s">
        <v>1437</v>
      </c>
      <c r="D313" s="608" t="s">
        <v>1437</v>
      </c>
      <c r="E313" s="526" t="s">
        <v>1490</v>
      </c>
      <c r="F313" s="284" t="s">
        <v>17</v>
      </c>
      <c r="G313" s="297" t="s">
        <v>1046</v>
      </c>
      <c r="H313" s="282" t="s">
        <v>1772</v>
      </c>
      <c r="I313" s="288"/>
      <c r="J313" s="296" t="s">
        <v>1574</v>
      </c>
      <c r="K313" s="294" t="s">
        <v>1577</v>
      </c>
      <c r="L313" s="296" t="s">
        <v>1629</v>
      </c>
      <c r="M313" s="299"/>
      <c r="N313" s="299"/>
      <c r="O313" s="98"/>
      <c r="P313" s="295"/>
      <c r="Q313" s="619" t="s">
        <v>2406</v>
      </c>
      <c r="R313" s="295"/>
      <c r="S313" s="295"/>
      <c r="T313" s="288"/>
      <c r="U313" s="300"/>
      <c r="V313" s="313"/>
      <c r="W313" s="525"/>
    </row>
    <row r="314" spans="1:23" ht="82.5" customHeight="1" x14ac:dyDescent="0.2">
      <c r="A314" s="179" t="s">
        <v>1664</v>
      </c>
      <c r="B314" s="295"/>
      <c r="C314" s="527" t="s">
        <v>1729</v>
      </c>
      <c r="D314" s="527" t="s">
        <v>1729</v>
      </c>
      <c r="E314" s="619" t="s">
        <v>3535</v>
      </c>
      <c r="F314" s="284" t="s">
        <v>17</v>
      </c>
      <c r="G314" s="297" t="s">
        <v>1046</v>
      </c>
      <c r="H314" s="282" t="s">
        <v>1772</v>
      </c>
      <c r="I314" s="288"/>
      <c r="J314" s="619" t="s">
        <v>1730</v>
      </c>
      <c r="K314" s="527" t="s">
        <v>1731</v>
      </c>
      <c r="L314" s="527" t="s">
        <v>1735</v>
      </c>
      <c r="M314" s="299"/>
      <c r="N314" s="299"/>
      <c r="O314" s="98"/>
      <c r="P314" s="295"/>
      <c r="Q314" s="619" t="s">
        <v>2406</v>
      </c>
      <c r="R314" s="295"/>
      <c r="S314" s="295"/>
      <c r="T314" s="288"/>
      <c r="U314" s="300"/>
      <c r="V314" s="313"/>
      <c r="W314" s="525"/>
    </row>
    <row r="315" spans="1:23" ht="82.5" customHeight="1" x14ac:dyDescent="0.2">
      <c r="A315" s="179" t="s">
        <v>1665</v>
      </c>
      <c r="B315" s="295"/>
      <c r="C315" s="528" t="s">
        <v>1732</v>
      </c>
      <c r="D315" s="528" t="s">
        <v>1732</v>
      </c>
      <c r="E315" s="620" t="s">
        <v>3538</v>
      </c>
      <c r="F315" s="284" t="s">
        <v>17</v>
      </c>
      <c r="G315" s="297" t="s">
        <v>1046</v>
      </c>
      <c r="H315" s="282" t="s">
        <v>1772</v>
      </c>
      <c r="I315" s="288"/>
      <c r="J315" s="619" t="s">
        <v>1733</v>
      </c>
      <c r="K315" s="527" t="s">
        <v>1734</v>
      </c>
      <c r="L315" s="527" t="s">
        <v>1736</v>
      </c>
      <c r="M315" s="299"/>
      <c r="N315" s="299"/>
      <c r="O315" s="98"/>
      <c r="P315" s="295"/>
      <c r="Q315" s="619" t="s">
        <v>2406</v>
      </c>
      <c r="R315" s="295"/>
      <c r="S315" s="295"/>
      <c r="T315" s="288"/>
      <c r="U315" s="300"/>
      <c r="V315" s="313"/>
      <c r="W315" s="525"/>
    </row>
    <row r="316" spans="1:23" ht="82.5" customHeight="1" x14ac:dyDescent="0.2">
      <c r="A316" s="179" t="s">
        <v>1666</v>
      </c>
      <c r="B316" s="295"/>
      <c r="C316" s="528" t="s">
        <v>1737</v>
      </c>
      <c r="D316" s="528" t="s">
        <v>1737</v>
      </c>
      <c r="E316" s="619" t="s">
        <v>3535</v>
      </c>
      <c r="F316" s="284" t="s">
        <v>17</v>
      </c>
      <c r="G316" s="297" t="s">
        <v>1046</v>
      </c>
      <c r="H316" s="282" t="s">
        <v>1772</v>
      </c>
      <c r="I316" s="288"/>
      <c r="J316" s="619" t="s">
        <v>1738</v>
      </c>
      <c r="K316" s="527" t="s">
        <v>1739</v>
      </c>
      <c r="L316" s="527" t="s">
        <v>1740</v>
      </c>
      <c r="M316" s="299"/>
      <c r="N316" s="299"/>
      <c r="O316" s="98"/>
      <c r="P316" s="295"/>
      <c r="Q316" s="619" t="s">
        <v>2406</v>
      </c>
      <c r="R316" s="295"/>
      <c r="S316" s="295"/>
      <c r="T316" s="288"/>
      <c r="U316" s="300"/>
      <c r="V316" s="313"/>
      <c r="W316" s="525"/>
    </row>
    <row r="317" spans="1:23" ht="82.5" customHeight="1" x14ac:dyDescent="0.2">
      <c r="A317" s="179" t="s">
        <v>1667</v>
      </c>
      <c r="B317" s="295"/>
      <c r="C317" s="528" t="s">
        <v>1737</v>
      </c>
      <c r="D317" s="528" t="s">
        <v>1737</v>
      </c>
      <c r="E317" s="619" t="s">
        <v>3537</v>
      </c>
      <c r="F317" s="284" t="s">
        <v>17</v>
      </c>
      <c r="G317" s="297" t="s">
        <v>1046</v>
      </c>
      <c r="H317" s="282" t="s">
        <v>1772</v>
      </c>
      <c r="I317" s="288"/>
      <c r="J317" s="619" t="s">
        <v>1741</v>
      </c>
      <c r="K317" s="527" t="s">
        <v>1742</v>
      </c>
      <c r="L317" s="527" t="s">
        <v>1743</v>
      </c>
      <c r="M317" s="299"/>
      <c r="N317" s="299"/>
      <c r="O317" s="98"/>
      <c r="P317" s="295"/>
      <c r="Q317" s="619" t="s">
        <v>2406</v>
      </c>
      <c r="R317" s="295"/>
      <c r="S317" s="295"/>
      <c r="T317" s="288"/>
      <c r="U317" s="300"/>
      <c r="V317" s="313"/>
      <c r="W317" s="525"/>
    </row>
    <row r="318" spans="1:23" ht="82.5" customHeight="1" x14ac:dyDescent="0.2">
      <c r="A318" s="179" t="s">
        <v>1668</v>
      </c>
      <c r="B318" s="295"/>
      <c r="C318" s="528" t="s">
        <v>1744</v>
      </c>
      <c r="D318" s="528" t="s">
        <v>1744</v>
      </c>
      <c r="E318" s="619" t="s">
        <v>3533</v>
      </c>
      <c r="F318" s="284" t="s">
        <v>17</v>
      </c>
      <c r="G318" s="297" t="s">
        <v>1046</v>
      </c>
      <c r="H318" s="282" t="s">
        <v>1772</v>
      </c>
      <c r="I318" s="288"/>
      <c r="J318" s="619" t="s">
        <v>1714</v>
      </c>
      <c r="K318" s="527" t="s">
        <v>1745</v>
      </c>
      <c r="L318" s="527" t="s">
        <v>1746</v>
      </c>
      <c r="M318" s="299"/>
      <c r="N318" s="299"/>
      <c r="O318" s="98"/>
      <c r="P318" s="295"/>
      <c r="Q318" s="619" t="s">
        <v>2406</v>
      </c>
      <c r="R318" s="295"/>
      <c r="S318" s="295"/>
      <c r="T318" s="288"/>
      <c r="U318" s="300"/>
      <c r="V318" s="313"/>
      <c r="W318" s="525"/>
    </row>
    <row r="319" spans="1:23" ht="82.5" customHeight="1" x14ac:dyDescent="0.2">
      <c r="A319" s="179" t="s">
        <v>1669</v>
      </c>
      <c r="B319" s="295"/>
      <c r="C319" s="528" t="s">
        <v>1747</v>
      </c>
      <c r="D319" s="528" t="s">
        <v>1747</v>
      </c>
      <c r="E319" s="619" t="s">
        <v>1023</v>
      </c>
      <c r="F319" s="284" t="s">
        <v>17</v>
      </c>
      <c r="G319" s="297" t="s">
        <v>1046</v>
      </c>
      <c r="H319" s="282" t="s">
        <v>1772</v>
      </c>
      <c r="I319" s="288"/>
      <c r="J319" s="619" t="s">
        <v>1755</v>
      </c>
      <c r="K319" s="527" t="s">
        <v>1748</v>
      </c>
      <c r="L319" s="527" t="s">
        <v>1749</v>
      </c>
      <c r="M319" s="299"/>
      <c r="N319" s="299"/>
      <c r="O319" s="98"/>
      <c r="P319" s="295"/>
      <c r="Q319" s="619" t="s">
        <v>3530</v>
      </c>
      <c r="R319" s="295"/>
      <c r="S319" s="295"/>
      <c r="T319" s="288"/>
      <c r="U319" s="300"/>
      <c r="V319" s="313"/>
      <c r="W319" s="525"/>
    </row>
    <row r="320" spans="1:23" ht="82.5" customHeight="1" x14ac:dyDescent="0.2">
      <c r="A320" s="179" t="s">
        <v>1670</v>
      </c>
      <c r="B320" s="295"/>
      <c r="C320" s="528" t="s">
        <v>1750</v>
      </c>
      <c r="D320" s="528" t="s">
        <v>1750</v>
      </c>
      <c r="E320" s="620" t="s">
        <v>3539</v>
      </c>
      <c r="F320" s="284" t="s">
        <v>17</v>
      </c>
      <c r="G320" s="297" t="s">
        <v>1046</v>
      </c>
      <c r="H320" s="282" t="s">
        <v>1772</v>
      </c>
      <c r="I320" s="288"/>
      <c r="J320" s="619" t="s">
        <v>1756</v>
      </c>
      <c r="K320" s="180" t="s">
        <v>1692</v>
      </c>
      <c r="L320" s="180" t="s">
        <v>1751</v>
      </c>
      <c r="M320" s="299"/>
      <c r="N320" s="299"/>
      <c r="O320" s="98"/>
      <c r="P320" s="295"/>
      <c r="Q320" s="619" t="s">
        <v>2406</v>
      </c>
      <c r="R320" s="295"/>
      <c r="S320" s="295"/>
      <c r="T320" s="288"/>
      <c r="U320" s="300"/>
      <c r="V320" s="313"/>
      <c r="W320" s="525"/>
    </row>
    <row r="321" spans="1:23" ht="82.5" customHeight="1" x14ac:dyDescent="0.2">
      <c r="A321" s="179" t="s">
        <v>1671</v>
      </c>
      <c r="B321" s="295"/>
      <c r="C321" s="528" t="s">
        <v>1752</v>
      </c>
      <c r="D321" s="528" t="s">
        <v>1752</v>
      </c>
      <c r="E321" s="619" t="s">
        <v>3533</v>
      </c>
      <c r="F321" s="284" t="s">
        <v>17</v>
      </c>
      <c r="G321" s="297" t="s">
        <v>1046</v>
      </c>
      <c r="H321" s="282" t="s">
        <v>1772</v>
      </c>
      <c r="I321" s="288"/>
      <c r="J321" s="619" t="s">
        <v>1757</v>
      </c>
      <c r="K321" s="527" t="s">
        <v>1753</v>
      </c>
      <c r="L321" s="527" t="s">
        <v>1754</v>
      </c>
      <c r="M321" s="299"/>
      <c r="N321" s="299"/>
      <c r="O321" s="98"/>
      <c r="P321" s="295"/>
      <c r="Q321" s="619" t="s">
        <v>3530</v>
      </c>
      <c r="R321" s="295"/>
      <c r="S321" s="295"/>
      <c r="T321" s="288"/>
      <c r="U321" s="300"/>
      <c r="V321" s="313"/>
      <c r="W321" s="525"/>
    </row>
    <row r="322" spans="1:23" ht="82.5" customHeight="1" x14ac:dyDescent="0.2">
      <c r="A322" s="179" t="s">
        <v>1672</v>
      </c>
      <c r="B322" s="295"/>
      <c r="C322" s="619" t="s">
        <v>2247</v>
      </c>
      <c r="D322" s="182" t="s">
        <v>2248</v>
      </c>
      <c r="E322" s="619" t="s">
        <v>1023</v>
      </c>
      <c r="F322" s="284" t="s">
        <v>17</v>
      </c>
      <c r="G322" s="297" t="s">
        <v>1046</v>
      </c>
      <c r="H322" s="282" t="s">
        <v>1772</v>
      </c>
      <c r="I322" s="288"/>
      <c r="J322" s="619" t="s">
        <v>2249</v>
      </c>
      <c r="K322" s="626" t="s">
        <v>2250</v>
      </c>
      <c r="L322" s="626" t="s">
        <v>2251</v>
      </c>
      <c r="M322" s="299"/>
      <c r="N322" s="299"/>
      <c r="O322" s="98"/>
      <c r="P322" s="295"/>
      <c r="Q322" s="619" t="s">
        <v>3529</v>
      </c>
      <c r="R322" s="295"/>
      <c r="S322" s="295"/>
      <c r="T322" s="288"/>
      <c r="U322" s="300"/>
      <c r="V322" s="313"/>
      <c r="W322" s="525"/>
    </row>
    <row r="323" spans="1:23" ht="82.5" customHeight="1" x14ac:dyDescent="0.2">
      <c r="A323" s="179" t="s">
        <v>1673</v>
      </c>
      <c r="B323" s="295"/>
      <c r="C323" s="298" t="s">
        <v>2252</v>
      </c>
      <c r="D323" s="182" t="s">
        <v>2253</v>
      </c>
      <c r="E323" s="619" t="s">
        <v>3533</v>
      </c>
      <c r="F323" s="284" t="s">
        <v>17</v>
      </c>
      <c r="G323" s="297" t="s">
        <v>1046</v>
      </c>
      <c r="H323" s="282" t="s">
        <v>1772</v>
      </c>
      <c r="I323" s="288"/>
      <c r="J323" s="619" t="s">
        <v>2254</v>
      </c>
      <c r="K323" s="626" t="s">
        <v>2255</v>
      </c>
      <c r="L323" s="510" t="s">
        <v>2256</v>
      </c>
      <c r="M323" s="299"/>
      <c r="N323" s="299"/>
      <c r="O323" s="98"/>
      <c r="P323" s="295"/>
      <c r="Q323" s="619" t="s">
        <v>2406</v>
      </c>
      <c r="R323" s="295"/>
      <c r="S323" s="295"/>
      <c r="T323" s="288"/>
      <c r="U323" s="300"/>
      <c r="V323" s="313"/>
      <c r="W323" s="525"/>
    </row>
    <row r="324" spans="1:23" ht="82.5" customHeight="1" x14ac:dyDescent="0.2">
      <c r="A324" s="179" t="s">
        <v>1674</v>
      </c>
      <c r="B324" s="295"/>
      <c r="C324" s="298" t="s">
        <v>2257</v>
      </c>
      <c r="D324" s="619" t="s">
        <v>2338</v>
      </c>
      <c r="E324" s="619" t="s">
        <v>3533</v>
      </c>
      <c r="F324" s="284" t="s">
        <v>17</v>
      </c>
      <c r="G324" s="297" t="s">
        <v>1046</v>
      </c>
      <c r="H324" s="282" t="s">
        <v>1772</v>
      </c>
      <c r="I324" s="288"/>
      <c r="J324" s="619" t="s">
        <v>2258</v>
      </c>
      <c r="K324" s="626" t="s">
        <v>2259</v>
      </c>
      <c r="L324" s="626" t="s">
        <v>2260</v>
      </c>
      <c r="M324" s="299"/>
      <c r="N324" s="299"/>
      <c r="O324" s="98"/>
      <c r="P324" s="295"/>
      <c r="Q324" s="619" t="s">
        <v>2406</v>
      </c>
      <c r="R324" s="295"/>
      <c r="S324" s="295"/>
      <c r="T324" s="288"/>
      <c r="U324" s="300"/>
      <c r="V324" s="313"/>
      <c r="W324" s="525"/>
    </row>
    <row r="325" spans="1:23" ht="82.5" customHeight="1" x14ac:dyDescent="0.2">
      <c r="A325" s="179" t="s">
        <v>1675</v>
      </c>
      <c r="B325" s="295"/>
      <c r="C325" s="298" t="s">
        <v>2261</v>
      </c>
      <c r="D325" s="619" t="s">
        <v>2339</v>
      </c>
      <c r="E325" s="619" t="s">
        <v>1028</v>
      </c>
      <c r="F325" s="284" t="s">
        <v>17</v>
      </c>
      <c r="G325" s="297" t="s">
        <v>1046</v>
      </c>
      <c r="H325" s="282" t="s">
        <v>1772</v>
      </c>
      <c r="I325" s="288"/>
      <c r="J325" s="619" t="s">
        <v>2258</v>
      </c>
      <c r="K325" s="626" t="s">
        <v>2262</v>
      </c>
      <c r="L325" s="626" t="s">
        <v>2263</v>
      </c>
      <c r="M325" s="299"/>
      <c r="N325" s="299"/>
      <c r="O325" s="98"/>
      <c r="P325" s="295"/>
      <c r="Q325" s="619" t="s">
        <v>2406</v>
      </c>
      <c r="R325" s="295"/>
      <c r="S325" s="295"/>
      <c r="T325" s="288"/>
      <c r="U325" s="300"/>
      <c r="V325" s="313"/>
      <c r="W325" s="525"/>
    </row>
    <row r="326" spans="1:23" ht="82.5" hidden="1" customHeight="1" x14ac:dyDescent="0.2"/>
  </sheetData>
  <autoFilter ref="A1:W325">
    <filterColumn colId="7">
      <filters>
        <filter val="Nirupana"/>
      </filters>
    </filterColumn>
  </autoFilter>
  <conditionalFormatting sqref="O1:O325">
    <cfRule type="cellIs" dxfId="167" priority="310" stopIfTrue="1" operator="equal">
      <formula>"Failed"</formula>
    </cfRule>
    <cfRule type="cellIs" dxfId="166" priority="311" stopIfTrue="1" operator="equal">
      <formula>"Blocked"</formula>
    </cfRule>
    <cfRule type="cellIs" dxfId="165" priority="312" stopIfTrue="1" operator="equal">
      <formula>"In progress"</formula>
    </cfRule>
  </conditionalFormatting>
  <conditionalFormatting sqref="R165:R185">
    <cfRule type="cellIs" dxfId="164" priority="154" stopIfTrue="1" operator="equal">
      <formula>"Failed"</formula>
    </cfRule>
    <cfRule type="cellIs" dxfId="163" priority="155" stopIfTrue="1" operator="equal">
      <formula>"Blocked"</formula>
    </cfRule>
    <cfRule type="cellIs" dxfId="162" priority="156" stopIfTrue="1" operator="equal">
      <formula>"In progress"</formula>
    </cfRule>
  </conditionalFormatting>
  <conditionalFormatting sqref="F15 F62">
    <cfRule type="cellIs" dxfId="161" priority="145" stopIfTrue="1" operator="equal">
      <formula>"Failed"</formula>
    </cfRule>
    <cfRule type="cellIs" dxfId="160" priority="146" stopIfTrue="1" operator="equal">
      <formula>"Blocked"</formula>
    </cfRule>
    <cfRule type="cellIs" dxfId="159" priority="147" stopIfTrue="1" operator="equal">
      <formula>"In progress"</formula>
    </cfRule>
  </conditionalFormatting>
  <conditionalFormatting sqref="F16 F63">
    <cfRule type="cellIs" dxfId="158" priority="142" stopIfTrue="1" operator="equal">
      <formula>"Failed"</formula>
    </cfRule>
    <cfRule type="cellIs" dxfId="157" priority="143" stopIfTrue="1" operator="equal">
      <formula>"Blocked"</formula>
    </cfRule>
    <cfRule type="cellIs" dxfId="156" priority="144" stopIfTrue="1" operator="equal">
      <formula>"In progress"</formula>
    </cfRule>
  </conditionalFormatting>
  <conditionalFormatting sqref="F33 F80">
    <cfRule type="cellIs" dxfId="155" priority="139" stopIfTrue="1" operator="equal">
      <formula>"Failed"</formula>
    </cfRule>
    <cfRule type="cellIs" dxfId="154" priority="140" stopIfTrue="1" operator="equal">
      <formula>"Blocked"</formula>
    </cfRule>
    <cfRule type="cellIs" dxfId="153" priority="141" stopIfTrue="1" operator="equal">
      <formula>"In progress"</formula>
    </cfRule>
  </conditionalFormatting>
  <conditionalFormatting sqref="F34 F81">
    <cfRule type="cellIs" dxfId="152" priority="136" stopIfTrue="1" operator="equal">
      <formula>"Failed"</formula>
    </cfRule>
    <cfRule type="cellIs" dxfId="151" priority="137" stopIfTrue="1" operator="equal">
      <formula>"Blocked"</formula>
    </cfRule>
    <cfRule type="cellIs" dxfId="150" priority="138" stopIfTrue="1" operator="equal">
      <formula>"In progress"</formula>
    </cfRule>
  </conditionalFormatting>
  <conditionalFormatting sqref="R186:R208">
    <cfRule type="cellIs" dxfId="149" priority="7" stopIfTrue="1" operator="equal">
      <formula>"Failed"</formula>
    </cfRule>
    <cfRule type="cellIs" dxfId="148" priority="8" stopIfTrue="1" operator="equal">
      <formula>"Blocked"</formula>
    </cfRule>
    <cfRule type="cellIs" dxfId="147" priority="9" stopIfTrue="1" operator="equal">
      <formula>"In progress"</formula>
    </cfRule>
  </conditionalFormatting>
  <dataValidations count="11">
    <dataValidation type="list" allowBlank="1" showErrorMessage="1" errorTitle="Please Enter Valid Data." error="Please enter valid data for drop down list." promptTitle="Input BP Priority" sqref="K165 I9:I34 I40:I164">
      <formula1>"Draft, Review Ready, Approved, Deferred"</formula1>
    </dataValidation>
    <dataValidation type="list" allowBlank="1" showInputMessage="1" showErrorMessage="1" sqref="F9:F14 F56:F164 F17:F32 F2:F7 F35:F52">
      <formula1>"High, Medium, Low"</formula1>
    </dataValidation>
    <dataValidation type="list" allowBlank="1" showInputMessage="1" showErrorMessage="1" sqref="O2:O325">
      <formula1>"Passed, Failed, In Progress, Blocked, Deferred"</formula1>
    </dataValidation>
    <dataValidation allowBlank="1" showErrorMessage="1" errorTitle="Please Enter Valid Data." error="Please enter valid data for drop down list." promptTitle="Input BP Priority" sqref="I1 G1 O1:P1"/>
    <dataValidation type="list" allowBlank="1" showErrorMessage="1" errorTitle="Please Enter Valid Data." error="Please enter valid data for drop down list." promptTitle="Input BP Priority" sqref="I165 G2:G164">
      <formula1>"Yes, No"</formula1>
    </dataValidation>
    <dataValidation type="list" allowBlank="1" showInputMessage="1" showErrorMessage="1" sqref="G215:G325">
      <formula1>"Yes,No"</formula1>
    </dataValidation>
    <dataValidation type="list" allowBlank="1" showInputMessage="1" showErrorMessage="1" sqref="F215:F325">
      <formula1>"High,Medium,Low"</formula1>
    </dataValidation>
    <dataValidation type="list" allowBlank="1" showInputMessage="1" showErrorMessage="1" sqref="V2:V325">
      <formula1>"Yes , No"</formula1>
    </dataValidation>
    <dataValidation type="list" allowBlank="1" showInputMessage="1" showErrorMessage="1" sqref="R1:R1048576">
      <formula1>"Nirupana, Sunny, Rikita, Tejas, Mayank"</formula1>
    </dataValidation>
    <dataValidation type="list" allowBlank="1" showInputMessage="1" showErrorMessage="1" sqref="Q1:Q1048576">
      <formula1>"Administrator,Agent,Scheduler,Adhoc Query Analyst,Supervisor,Planner,Forecastor"</formula1>
    </dataValidation>
    <dataValidation type="list" allowBlank="1" showInputMessage="1" showErrorMessage="1" sqref="H1:H1048576">
      <formula1>"Nirupana,Sunny,Ritika,Tejas,Nishanth"</formula1>
    </dataValidation>
  </dataValidations>
  <printOptions horizontalCentered="1"/>
  <pageMargins left="0" right="0" top="1" bottom="0.75" header="0.25" footer="0.25"/>
  <pageSetup orientation="landscape" horizontalDpi="4294967294" r:id="rId1"/>
  <headerFooter alignWithMargins="0">
    <oddHeader>&amp;L&amp;9Test Cases-dwnldtemplate
SPA Ver 14.0&amp;C&amp;"Arial,Bold"&amp;12&amp;U
&amp;A&amp;R&amp;"Arial,Bold"&amp;8&amp;F</oddHeader>
    <oddFooter>&amp;C&amp;9FOR INTERNAL STATE FARM USE ONLY 
Contains CONFIDENTIAL information which may not be disclosed without express written authorization. 
Page &amp;P of &amp;N&amp;R&amp;8&amp;D - &amp;T</oddFooter>
  </headerFooter>
  <colBreaks count="2" manualBreakCount="2">
    <brk id="8" max="1048575" man="1"/>
    <brk id="12" max="1048575" man="1"/>
  </colBreak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dimension ref="A1:Y57"/>
  <sheetViews>
    <sheetView zoomScale="80" zoomScaleNormal="80" workbookViewId="0">
      <pane xSplit="4" ySplit="2" topLeftCell="F3" activePane="bottomRight" state="frozen"/>
      <selection pane="topRight" activeCell="E1" sqref="E1"/>
      <selection pane="bottomLeft" activeCell="A3" sqref="A3"/>
      <selection pane="bottomRight" activeCell="F1" sqref="F1"/>
    </sheetView>
  </sheetViews>
  <sheetFormatPr defaultColWidth="14.7109375" defaultRowHeight="126.75" customHeight="1" x14ac:dyDescent="0.2"/>
  <cols>
    <col min="1" max="1" width="14.7109375" style="352"/>
    <col min="2" max="2" width="14.7109375" style="369"/>
    <col min="3" max="3" width="14.7109375" style="333"/>
    <col min="4" max="4" width="24.5703125" style="333" customWidth="1"/>
    <col min="5" max="5" width="14.7109375" style="333"/>
    <col min="6" max="8" width="14.7109375" style="352"/>
    <col min="9" max="9" width="19.5703125" style="352" customWidth="1"/>
    <col min="10" max="10" width="14.7109375" style="372"/>
    <col min="11" max="11" width="14.7109375" style="379"/>
    <col min="12" max="13" width="14.7109375" style="372"/>
    <col min="14" max="14" width="14.7109375" style="379"/>
    <col min="15" max="15" width="14.7109375" style="347"/>
    <col min="16" max="16" width="14.7109375" style="338"/>
    <col min="17" max="19" width="14.7109375" style="347"/>
    <col min="20" max="20" width="14.7109375" style="395"/>
    <col min="21" max="21" width="14.7109375" style="352"/>
    <col min="22" max="22" width="14.7109375" style="326"/>
    <col min="23" max="16384" width="14.7109375" style="377"/>
  </cols>
  <sheetData>
    <row r="1" spans="1:25" s="375" customFormat="1" ht="39.75" customHeight="1" x14ac:dyDescent="0.25">
      <c r="A1" s="384"/>
      <c r="B1" s="353"/>
      <c r="C1" s="329"/>
      <c r="D1" s="329"/>
      <c r="E1" s="329"/>
      <c r="F1" s="380"/>
      <c r="G1" s="380"/>
      <c r="H1" s="348"/>
      <c r="I1" s="384" t="s">
        <v>81</v>
      </c>
      <c r="J1" s="391"/>
      <c r="K1" s="391"/>
      <c r="L1" s="391"/>
      <c r="M1" s="391"/>
      <c r="N1" s="359"/>
      <c r="O1" s="48" t="s">
        <v>82</v>
      </c>
      <c r="P1" s="50"/>
      <c r="Q1" s="50"/>
      <c r="R1" s="50"/>
      <c r="S1" s="51"/>
      <c r="T1" s="403"/>
      <c r="U1" s="354"/>
      <c r="V1" s="355"/>
      <c r="W1" s="325"/>
      <c r="X1" s="325"/>
      <c r="Y1" s="325"/>
    </row>
    <row r="2" spans="1:25" s="375" customFormat="1" ht="53.25" customHeight="1" thickBot="1" x14ac:dyDescent="0.3">
      <c r="A2" s="398" t="s">
        <v>21</v>
      </c>
      <c r="B2" s="398" t="s">
        <v>84</v>
      </c>
      <c r="C2" s="398" t="s">
        <v>16</v>
      </c>
      <c r="D2" s="398" t="s">
        <v>78</v>
      </c>
      <c r="E2" s="398" t="s">
        <v>963</v>
      </c>
      <c r="F2" s="365" t="s">
        <v>14</v>
      </c>
      <c r="G2" s="392" t="s">
        <v>15</v>
      </c>
      <c r="H2" s="399" t="s">
        <v>2340</v>
      </c>
      <c r="I2" s="398" t="s">
        <v>8</v>
      </c>
      <c r="J2" s="398" t="s">
        <v>10</v>
      </c>
      <c r="K2" s="398" t="s">
        <v>3</v>
      </c>
      <c r="L2" s="398" t="s">
        <v>76</v>
      </c>
      <c r="M2" s="366" t="s">
        <v>77</v>
      </c>
      <c r="N2" s="398" t="s">
        <v>96</v>
      </c>
      <c r="O2" s="398" t="s">
        <v>83</v>
      </c>
      <c r="P2" s="55" t="s">
        <v>62</v>
      </c>
      <c r="Q2" s="55" t="s">
        <v>61</v>
      </c>
      <c r="R2" s="55" t="s">
        <v>20</v>
      </c>
      <c r="S2" s="55" t="s">
        <v>6</v>
      </c>
      <c r="T2" s="55" t="s">
        <v>7</v>
      </c>
      <c r="U2" s="398" t="s">
        <v>97</v>
      </c>
      <c r="V2" s="398" t="s">
        <v>9</v>
      </c>
      <c r="W2" s="373" t="s">
        <v>2</v>
      </c>
      <c r="X2" s="328" t="s">
        <v>2334</v>
      </c>
      <c r="Y2" s="328" t="s">
        <v>114</v>
      </c>
    </row>
    <row r="3" spans="1:25" s="385" customFormat="1" ht="126.75" customHeight="1" x14ac:dyDescent="0.2">
      <c r="A3" s="301" t="s">
        <v>921</v>
      </c>
      <c r="B3" s="301" t="s">
        <v>921</v>
      </c>
      <c r="C3" s="301" t="s">
        <v>922</v>
      </c>
      <c r="D3" s="301" t="s">
        <v>923</v>
      </c>
      <c r="E3" s="301" t="s">
        <v>1758</v>
      </c>
      <c r="F3" s="311" t="s">
        <v>17</v>
      </c>
      <c r="G3" s="286" t="s">
        <v>1046</v>
      </c>
      <c r="H3" s="286" t="s">
        <v>1046</v>
      </c>
      <c r="I3" s="311" t="s">
        <v>98</v>
      </c>
      <c r="J3" s="302"/>
      <c r="K3" s="302" t="s">
        <v>924</v>
      </c>
      <c r="L3" s="302" t="s">
        <v>925</v>
      </c>
      <c r="M3" s="303"/>
      <c r="N3" s="303"/>
      <c r="O3" s="302" t="s">
        <v>926</v>
      </c>
      <c r="P3" s="304"/>
      <c r="Q3" s="139"/>
      <c r="R3" s="305"/>
      <c r="S3" s="142"/>
      <c r="T3" s="143"/>
      <c r="U3" s="306" t="s">
        <v>1038</v>
      </c>
      <c r="V3" s="307"/>
      <c r="W3" s="308"/>
      <c r="X3" s="367"/>
      <c r="Y3" s="367"/>
    </row>
    <row r="4" spans="1:25" s="385" customFormat="1" ht="126.75" customHeight="1" x14ac:dyDescent="0.2">
      <c r="A4" s="301" t="s">
        <v>927</v>
      </c>
      <c r="B4" s="301" t="s">
        <v>927</v>
      </c>
      <c r="C4" s="301" t="s">
        <v>928</v>
      </c>
      <c r="D4" s="301" t="s">
        <v>929</v>
      </c>
      <c r="E4" s="301" t="s">
        <v>1758</v>
      </c>
      <c r="F4" s="311" t="s">
        <v>19</v>
      </c>
      <c r="G4" s="286" t="s">
        <v>1046</v>
      </c>
      <c r="H4" s="286" t="s">
        <v>1046</v>
      </c>
      <c r="I4" s="311" t="s">
        <v>98</v>
      </c>
      <c r="J4" s="302"/>
      <c r="K4" s="302" t="s">
        <v>924</v>
      </c>
      <c r="L4" s="302" t="s">
        <v>930</v>
      </c>
      <c r="M4" s="303"/>
      <c r="N4" s="303"/>
      <c r="O4" s="302" t="s">
        <v>931</v>
      </c>
      <c r="P4" s="304"/>
      <c r="Q4" s="139"/>
      <c r="R4" s="305"/>
      <c r="S4" s="142"/>
      <c r="T4" s="143"/>
      <c r="U4" s="306" t="s">
        <v>1038</v>
      </c>
      <c r="V4" s="307"/>
      <c r="W4" s="308"/>
      <c r="X4" s="367"/>
      <c r="Y4" s="367"/>
    </row>
    <row r="5" spans="1:25" s="385" customFormat="1" ht="126.75" customHeight="1" x14ac:dyDescent="0.2">
      <c r="A5" s="301" t="s">
        <v>932</v>
      </c>
      <c r="B5" s="301" t="s">
        <v>932</v>
      </c>
      <c r="C5" s="301" t="s">
        <v>933</v>
      </c>
      <c r="D5" s="301" t="s">
        <v>934</v>
      </c>
      <c r="E5" s="301" t="s">
        <v>1758</v>
      </c>
      <c r="F5" s="311" t="s">
        <v>19</v>
      </c>
      <c r="G5" s="286" t="s">
        <v>1046</v>
      </c>
      <c r="H5" s="286" t="s">
        <v>1046</v>
      </c>
      <c r="I5" s="311" t="s">
        <v>98</v>
      </c>
      <c r="J5" s="302"/>
      <c r="K5" s="302" t="s">
        <v>924</v>
      </c>
      <c r="L5" s="302" t="s">
        <v>2264</v>
      </c>
      <c r="M5" s="303"/>
      <c r="N5" s="303"/>
      <c r="O5" s="302" t="s">
        <v>2265</v>
      </c>
      <c r="P5" s="304"/>
      <c r="Q5" s="139"/>
      <c r="R5" s="305"/>
      <c r="S5" s="142"/>
      <c r="T5" s="143"/>
      <c r="U5" s="306" t="s">
        <v>1038</v>
      </c>
      <c r="V5" s="307"/>
      <c r="W5" s="308"/>
      <c r="X5" s="367"/>
      <c r="Y5" s="367"/>
    </row>
    <row r="6" spans="1:25" s="385" customFormat="1" ht="126.75" customHeight="1" x14ac:dyDescent="0.2">
      <c r="A6" s="301" t="s">
        <v>935</v>
      </c>
      <c r="B6" s="301" t="s">
        <v>935</v>
      </c>
      <c r="C6" s="301" t="s">
        <v>936</v>
      </c>
      <c r="D6" s="301" t="s">
        <v>937</v>
      </c>
      <c r="E6" s="301" t="s">
        <v>1758</v>
      </c>
      <c r="F6" s="311" t="s">
        <v>19</v>
      </c>
      <c r="G6" s="286" t="s">
        <v>1046</v>
      </c>
      <c r="H6" s="286" t="s">
        <v>1046</v>
      </c>
      <c r="I6" s="311" t="s">
        <v>98</v>
      </c>
      <c r="J6" s="302"/>
      <c r="K6" s="302" t="s">
        <v>924</v>
      </c>
      <c r="L6" s="302" t="s">
        <v>938</v>
      </c>
      <c r="M6" s="303"/>
      <c r="N6" s="303"/>
      <c r="O6" s="302" t="s">
        <v>939</v>
      </c>
      <c r="P6" s="304"/>
      <c r="Q6" s="139"/>
      <c r="R6" s="305"/>
      <c r="S6" s="142"/>
      <c r="T6" s="143"/>
      <c r="U6" s="306" t="s">
        <v>1038</v>
      </c>
      <c r="V6" s="307"/>
      <c r="W6" s="308"/>
      <c r="X6" s="367"/>
      <c r="Y6" s="367"/>
    </row>
    <row r="7" spans="1:25" s="385" customFormat="1" ht="126.75" customHeight="1" x14ac:dyDescent="0.2">
      <c r="A7" s="301" t="s">
        <v>940</v>
      </c>
      <c r="B7" s="301" t="s">
        <v>940</v>
      </c>
      <c r="C7" s="301" t="s">
        <v>941</v>
      </c>
      <c r="D7" s="301" t="s">
        <v>942</v>
      </c>
      <c r="E7" s="301" t="s">
        <v>1758</v>
      </c>
      <c r="F7" s="311" t="s">
        <v>19</v>
      </c>
      <c r="G7" s="286" t="s">
        <v>1046</v>
      </c>
      <c r="H7" s="286" t="s">
        <v>203</v>
      </c>
      <c r="I7" s="311" t="s">
        <v>98</v>
      </c>
      <c r="J7" s="302"/>
      <c r="K7" s="202" t="s">
        <v>2266</v>
      </c>
      <c r="L7" s="202" t="s">
        <v>2267</v>
      </c>
      <c r="M7" s="211"/>
      <c r="N7" s="211"/>
      <c r="O7" s="202" t="s">
        <v>2268</v>
      </c>
      <c r="P7" s="304"/>
      <c r="Q7" s="139"/>
      <c r="R7" s="305"/>
      <c r="S7" s="142"/>
      <c r="T7" s="143"/>
      <c r="U7" s="306" t="s">
        <v>1038</v>
      </c>
      <c r="V7" s="307"/>
      <c r="W7" s="308"/>
      <c r="X7" s="367"/>
      <c r="Y7" s="367"/>
    </row>
    <row r="8" spans="1:25" s="385" customFormat="1" ht="126.75" customHeight="1" x14ac:dyDescent="0.2">
      <c r="A8" s="301" t="s">
        <v>2023</v>
      </c>
      <c r="B8" s="301" t="s">
        <v>1759</v>
      </c>
      <c r="C8" s="332" t="s">
        <v>958</v>
      </c>
      <c r="D8" s="332" t="s">
        <v>958</v>
      </c>
      <c r="E8" s="332" t="s">
        <v>1032</v>
      </c>
      <c r="F8" s="311" t="s">
        <v>19</v>
      </c>
      <c r="G8" s="286" t="s">
        <v>1046</v>
      </c>
      <c r="H8" s="286" t="s">
        <v>1046</v>
      </c>
      <c r="I8" s="311" t="s">
        <v>98</v>
      </c>
      <c r="J8" s="302"/>
      <c r="K8" s="202" t="s">
        <v>924</v>
      </c>
      <c r="L8" s="202" t="s">
        <v>2269</v>
      </c>
      <c r="M8" s="211"/>
      <c r="N8" s="211"/>
      <c r="O8" s="202" t="s">
        <v>2270</v>
      </c>
      <c r="P8" s="304"/>
      <c r="Q8" s="139"/>
      <c r="R8" s="305"/>
      <c r="S8" s="142"/>
      <c r="T8" s="143"/>
      <c r="U8" s="306" t="s">
        <v>1038</v>
      </c>
      <c r="V8" s="307"/>
      <c r="W8" s="308"/>
      <c r="X8" s="367"/>
      <c r="Y8" s="367"/>
    </row>
    <row r="9" spans="1:25" s="385" customFormat="1" ht="126.75" customHeight="1" x14ac:dyDescent="0.2">
      <c r="A9" s="301" t="s">
        <v>2027</v>
      </c>
      <c r="B9" s="301" t="s">
        <v>1760</v>
      </c>
      <c r="C9" s="356" t="s">
        <v>1761</v>
      </c>
      <c r="D9" s="332" t="s">
        <v>1761</v>
      </c>
      <c r="E9" s="332" t="s">
        <v>1032</v>
      </c>
      <c r="F9" s="311" t="s">
        <v>19</v>
      </c>
      <c r="G9" s="286" t="s">
        <v>1046</v>
      </c>
      <c r="H9" s="286" t="s">
        <v>203</v>
      </c>
      <c r="I9" s="311" t="s">
        <v>98</v>
      </c>
      <c r="J9" s="302"/>
      <c r="K9" s="202" t="s">
        <v>924</v>
      </c>
      <c r="L9" s="202" t="s">
        <v>2271</v>
      </c>
      <c r="M9" s="344"/>
      <c r="N9" s="211"/>
      <c r="O9" s="202" t="s">
        <v>2272</v>
      </c>
      <c r="P9" s="304"/>
      <c r="Q9" s="139"/>
      <c r="R9" s="305"/>
      <c r="S9" s="142"/>
      <c r="T9" s="143"/>
      <c r="U9" s="306" t="s">
        <v>1038</v>
      </c>
      <c r="V9" s="307"/>
      <c r="W9" s="308"/>
      <c r="X9" s="367"/>
      <c r="Y9" s="367"/>
    </row>
    <row r="10" spans="1:25" s="385" customFormat="1" ht="126.75" customHeight="1" x14ac:dyDescent="0.2">
      <c r="A10" s="301" t="s">
        <v>2030</v>
      </c>
      <c r="B10" s="390" t="s">
        <v>1762</v>
      </c>
      <c r="C10" s="148" t="s">
        <v>1763</v>
      </c>
      <c r="D10" s="286"/>
      <c r="E10" s="332"/>
      <c r="F10" s="311" t="s">
        <v>17</v>
      </c>
      <c r="G10" s="286" t="s">
        <v>1046</v>
      </c>
      <c r="H10" s="286" t="s">
        <v>1046</v>
      </c>
      <c r="I10" s="311" t="s">
        <v>98</v>
      </c>
      <c r="J10" s="302"/>
      <c r="K10" s="201" t="s">
        <v>1764</v>
      </c>
      <c r="L10" s="201" t="s">
        <v>1765</v>
      </c>
      <c r="M10" s="344"/>
      <c r="N10" s="201"/>
      <c r="O10" s="201" t="s">
        <v>2273</v>
      </c>
      <c r="P10" s="304"/>
      <c r="Q10" s="139"/>
      <c r="R10" s="305"/>
      <c r="S10" s="142"/>
      <c r="T10" s="143"/>
      <c r="U10" s="306" t="s">
        <v>1038</v>
      </c>
      <c r="V10" s="307"/>
      <c r="W10" s="308"/>
      <c r="X10" s="367"/>
      <c r="Y10" s="367"/>
    </row>
    <row r="11" spans="1:25" s="385" customFormat="1" ht="126.75" customHeight="1" x14ac:dyDescent="0.2">
      <c r="A11" s="301" t="s">
        <v>2034</v>
      </c>
      <c r="B11" s="390" t="s">
        <v>1766</v>
      </c>
      <c r="C11" s="356" t="s">
        <v>1767</v>
      </c>
      <c r="D11" s="286"/>
      <c r="E11" s="286" t="s">
        <v>1768</v>
      </c>
      <c r="F11" s="311" t="s">
        <v>17</v>
      </c>
      <c r="G11" s="286" t="s">
        <v>1046</v>
      </c>
      <c r="H11" s="286" t="s">
        <v>1046</v>
      </c>
      <c r="I11" s="311" t="s">
        <v>98</v>
      </c>
      <c r="J11" s="302"/>
      <c r="K11" s="201" t="s">
        <v>1764</v>
      </c>
      <c r="L11" s="356" t="s">
        <v>2274</v>
      </c>
      <c r="M11" s="390"/>
      <c r="N11" s="390"/>
      <c r="O11" s="356" t="s">
        <v>2275</v>
      </c>
      <c r="P11" s="304"/>
      <c r="Q11" s="139"/>
      <c r="R11" s="305"/>
      <c r="S11" s="142"/>
      <c r="T11" s="143"/>
      <c r="U11" s="306" t="s">
        <v>1038</v>
      </c>
      <c r="V11" s="307"/>
      <c r="W11" s="308"/>
      <c r="X11" s="367"/>
      <c r="Y11" s="367"/>
    </row>
    <row r="12" spans="1:25" s="385" customFormat="1" ht="126.75" customHeight="1" x14ac:dyDescent="0.2">
      <c r="A12" s="301" t="s">
        <v>943</v>
      </c>
      <c r="B12" s="357" t="s">
        <v>1769</v>
      </c>
      <c r="C12" s="361" t="s">
        <v>1770</v>
      </c>
      <c r="D12" s="361" t="s">
        <v>1771</v>
      </c>
      <c r="E12" s="286" t="s">
        <v>1768</v>
      </c>
      <c r="F12" s="404" t="s">
        <v>17</v>
      </c>
      <c r="G12" s="286" t="s">
        <v>1046</v>
      </c>
      <c r="H12" s="286" t="s">
        <v>203</v>
      </c>
      <c r="I12" s="327" t="s">
        <v>1772</v>
      </c>
      <c r="J12" s="394" t="s">
        <v>1773</v>
      </c>
      <c r="K12" s="285" t="s">
        <v>1774</v>
      </c>
      <c r="L12" s="285" t="s">
        <v>2276</v>
      </c>
      <c r="M12" s="401"/>
      <c r="N12" s="339"/>
      <c r="O12" s="285" t="s">
        <v>2277</v>
      </c>
      <c r="P12" s="304"/>
      <c r="Q12" s="139"/>
      <c r="R12" s="305"/>
      <c r="S12" s="142"/>
      <c r="T12" s="143"/>
      <c r="U12" s="306" t="s">
        <v>1038</v>
      </c>
      <c r="V12" s="307"/>
      <c r="W12" s="308"/>
      <c r="X12" s="367"/>
      <c r="Y12" s="367"/>
    </row>
    <row r="13" spans="1:25" s="385" customFormat="1" ht="126.75" customHeight="1" x14ac:dyDescent="0.2">
      <c r="A13" s="301" t="s">
        <v>944</v>
      </c>
      <c r="B13" s="357" t="s">
        <v>1775</v>
      </c>
      <c r="C13" s="361" t="s">
        <v>1770</v>
      </c>
      <c r="D13" s="361" t="s">
        <v>1776</v>
      </c>
      <c r="E13" s="286" t="s">
        <v>1031</v>
      </c>
      <c r="F13" s="404" t="s">
        <v>17</v>
      </c>
      <c r="G13" s="286" t="s">
        <v>1046</v>
      </c>
      <c r="H13" s="286" t="s">
        <v>203</v>
      </c>
      <c r="I13" s="327" t="s">
        <v>1772</v>
      </c>
      <c r="J13" s="394"/>
      <c r="K13" s="285" t="s">
        <v>1774</v>
      </c>
      <c r="L13" s="285" t="s">
        <v>1777</v>
      </c>
      <c r="M13" s="401"/>
      <c r="N13" s="339"/>
      <c r="O13" s="285" t="s">
        <v>2278</v>
      </c>
      <c r="P13" s="304"/>
      <c r="Q13" s="139"/>
      <c r="R13" s="305"/>
      <c r="S13" s="142"/>
      <c r="T13" s="143"/>
      <c r="U13" s="306" t="s">
        <v>1038</v>
      </c>
      <c r="V13" s="307"/>
      <c r="W13" s="308"/>
      <c r="X13" s="367"/>
      <c r="Y13" s="367"/>
    </row>
    <row r="14" spans="1:25" s="385" customFormat="1" ht="126.75" customHeight="1" x14ac:dyDescent="0.2">
      <c r="A14" s="301" t="s">
        <v>945</v>
      </c>
      <c r="B14" s="357" t="s">
        <v>1778</v>
      </c>
      <c r="C14" s="361" t="s">
        <v>1779</v>
      </c>
      <c r="D14" s="361" t="s">
        <v>1780</v>
      </c>
      <c r="E14" s="286" t="s">
        <v>1031</v>
      </c>
      <c r="F14" s="404" t="s">
        <v>17</v>
      </c>
      <c r="G14" s="286" t="s">
        <v>1046</v>
      </c>
      <c r="H14" s="286" t="s">
        <v>203</v>
      </c>
      <c r="I14" s="327" t="s">
        <v>1772</v>
      </c>
      <c r="J14" s="394"/>
      <c r="K14" s="285" t="s">
        <v>1781</v>
      </c>
      <c r="L14" s="285" t="s">
        <v>1782</v>
      </c>
      <c r="M14" s="401"/>
      <c r="N14" s="339"/>
      <c r="O14" s="285" t="s">
        <v>2279</v>
      </c>
      <c r="P14" s="304"/>
      <c r="Q14" s="139"/>
      <c r="R14" s="305"/>
      <c r="S14" s="142"/>
      <c r="T14" s="143"/>
      <c r="U14" s="306" t="s">
        <v>1038</v>
      </c>
      <c r="V14" s="307"/>
      <c r="W14" s="308"/>
      <c r="X14" s="367"/>
      <c r="Y14" s="367"/>
    </row>
    <row r="15" spans="1:25" s="385" customFormat="1" ht="126.75" customHeight="1" x14ac:dyDescent="0.2">
      <c r="A15" s="301" t="s">
        <v>2073</v>
      </c>
      <c r="B15" s="357" t="s">
        <v>1783</v>
      </c>
      <c r="C15" s="376" t="s">
        <v>1784</v>
      </c>
      <c r="D15" s="361" t="s">
        <v>1785</v>
      </c>
      <c r="E15" s="286" t="s">
        <v>1030</v>
      </c>
      <c r="F15" s="404" t="s">
        <v>19</v>
      </c>
      <c r="G15" s="286" t="s">
        <v>1046</v>
      </c>
      <c r="H15" s="286" t="s">
        <v>1046</v>
      </c>
      <c r="I15" s="327" t="s">
        <v>1772</v>
      </c>
      <c r="J15" s="394"/>
      <c r="K15" s="285" t="s">
        <v>1786</v>
      </c>
      <c r="L15" s="285" t="s">
        <v>2280</v>
      </c>
      <c r="M15" s="401"/>
      <c r="N15" s="201"/>
      <c r="O15" s="285" t="s">
        <v>2281</v>
      </c>
      <c r="P15" s="304"/>
      <c r="Q15" s="139"/>
      <c r="R15" s="305"/>
      <c r="S15" s="142"/>
      <c r="T15" s="143"/>
      <c r="U15" s="306" t="s">
        <v>1038</v>
      </c>
      <c r="V15" s="307"/>
      <c r="W15" s="308"/>
      <c r="X15" s="367"/>
      <c r="Y15" s="367"/>
    </row>
    <row r="16" spans="1:25" s="385" customFormat="1" ht="126.75" customHeight="1" x14ac:dyDescent="0.2">
      <c r="A16" s="301" t="s">
        <v>2078</v>
      </c>
      <c r="B16" s="357" t="s">
        <v>1783</v>
      </c>
      <c r="C16" s="404" t="s">
        <v>1784</v>
      </c>
      <c r="D16" s="361" t="s">
        <v>1787</v>
      </c>
      <c r="E16" s="286" t="s">
        <v>1030</v>
      </c>
      <c r="F16" s="404" t="s">
        <v>19</v>
      </c>
      <c r="G16" s="286" t="s">
        <v>1046</v>
      </c>
      <c r="H16" s="286" t="s">
        <v>203</v>
      </c>
      <c r="I16" s="327" t="s">
        <v>1772</v>
      </c>
      <c r="J16" s="394"/>
      <c r="K16" s="285" t="s">
        <v>1786</v>
      </c>
      <c r="L16" s="285" t="s">
        <v>2282</v>
      </c>
      <c r="M16" s="401"/>
      <c r="N16" s="201"/>
      <c r="O16" s="285" t="s">
        <v>2283</v>
      </c>
      <c r="P16" s="304"/>
      <c r="Q16" s="139"/>
      <c r="R16" s="305"/>
      <c r="S16" s="142"/>
      <c r="T16" s="143"/>
      <c r="U16" s="306" t="s">
        <v>1038</v>
      </c>
      <c r="V16" s="307"/>
      <c r="W16" s="308"/>
      <c r="X16" s="367"/>
      <c r="Y16" s="367"/>
    </row>
    <row r="17" spans="1:25" s="385" customFormat="1" ht="126.75" customHeight="1" x14ac:dyDescent="0.2">
      <c r="A17" s="301" t="s">
        <v>2079</v>
      </c>
      <c r="B17" s="357" t="s">
        <v>1783</v>
      </c>
      <c r="C17" s="404" t="s">
        <v>1784</v>
      </c>
      <c r="D17" s="361" t="s">
        <v>1788</v>
      </c>
      <c r="E17" s="286" t="s">
        <v>1030</v>
      </c>
      <c r="F17" s="404" t="s">
        <v>19</v>
      </c>
      <c r="G17" s="286" t="s">
        <v>1046</v>
      </c>
      <c r="H17" s="286" t="s">
        <v>203</v>
      </c>
      <c r="I17" s="327" t="s">
        <v>1772</v>
      </c>
      <c r="J17" s="394"/>
      <c r="K17" s="285" t="s">
        <v>1786</v>
      </c>
      <c r="L17" s="285" t="s">
        <v>2284</v>
      </c>
      <c r="M17" s="401"/>
      <c r="N17" s="201"/>
      <c r="O17" s="285" t="s">
        <v>2285</v>
      </c>
      <c r="P17" s="304"/>
      <c r="Q17" s="139"/>
      <c r="R17" s="305"/>
      <c r="S17" s="142"/>
      <c r="T17" s="143"/>
      <c r="U17" s="306" t="s">
        <v>1038</v>
      </c>
      <c r="V17" s="307"/>
      <c r="W17" s="308"/>
      <c r="X17" s="367"/>
      <c r="Y17" s="367"/>
    </row>
    <row r="18" spans="1:25" s="385" customFormat="1" ht="126.75" customHeight="1" x14ac:dyDescent="0.2">
      <c r="A18" s="301" t="s">
        <v>2080</v>
      </c>
      <c r="B18" s="357" t="s">
        <v>1783</v>
      </c>
      <c r="C18" s="404" t="s">
        <v>1784</v>
      </c>
      <c r="D18" s="361" t="s">
        <v>1789</v>
      </c>
      <c r="E18" s="286" t="s">
        <v>1030</v>
      </c>
      <c r="F18" s="404" t="s">
        <v>19</v>
      </c>
      <c r="G18" s="286" t="s">
        <v>1046</v>
      </c>
      <c r="H18" s="286" t="s">
        <v>203</v>
      </c>
      <c r="I18" s="327" t="s">
        <v>1772</v>
      </c>
      <c r="J18" s="394"/>
      <c r="K18" s="285" t="s">
        <v>1786</v>
      </c>
      <c r="L18" s="285" t="s">
        <v>2286</v>
      </c>
      <c r="M18" s="401"/>
      <c r="N18" s="201"/>
      <c r="O18" s="285" t="s">
        <v>2287</v>
      </c>
      <c r="P18" s="304"/>
      <c r="Q18" s="139"/>
      <c r="R18" s="305"/>
      <c r="S18" s="142"/>
      <c r="T18" s="143"/>
      <c r="U18" s="306" t="s">
        <v>1038</v>
      </c>
      <c r="V18" s="307"/>
      <c r="W18" s="308"/>
      <c r="X18" s="367"/>
      <c r="Y18" s="367"/>
    </row>
    <row r="19" spans="1:25" s="385" customFormat="1" ht="126.75" customHeight="1" x14ac:dyDescent="0.2">
      <c r="A19" s="301" t="s">
        <v>946</v>
      </c>
      <c r="B19" s="357" t="s">
        <v>1783</v>
      </c>
      <c r="C19" s="404" t="s">
        <v>1784</v>
      </c>
      <c r="D19" s="361" t="s">
        <v>1790</v>
      </c>
      <c r="E19" s="286" t="s">
        <v>1030</v>
      </c>
      <c r="F19" s="404" t="s">
        <v>19</v>
      </c>
      <c r="G19" s="286" t="s">
        <v>1046</v>
      </c>
      <c r="H19" s="286" t="s">
        <v>203</v>
      </c>
      <c r="I19" s="327" t="s">
        <v>1772</v>
      </c>
      <c r="J19" s="394"/>
      <c r="K19" s="285" t="s">
        <v>1786</v>
      </c>
      <c r="L19" s="285" t="s">
        <v>2288</v>
      </c>
      <c r="M19" s="401"/>
      <c r="N19" s="201"/>
      <c r="O19" s="285" t="s">
        <v>2289</v>
      </c>
      <c r="P19" s="304"/>
      <c r="Q19" s="139"/>
      <c r="R19" s="305"/>
      <c r="S19" s="142"/>
      <c r="T19" s="143"/>
      <c r="U19" s="306" t="s">
        <v>1038</v>
      </c>
      <c r="V19" s="307"/>
      <c r="W19" s="308"/>
      <c r="X19" s="367"/>
      <c r="Y19" s="367"/>
    </row>
    <row r="20" spans="1:25" s="385" customFormat="1" ht="126.75" customHeight="1" x14ac:dyDescent="0.2">
      <c r="A20" s="301" t="s">
        <v>947</v>
      </c>
      <c r="B20" s="357" t="s">
        <v>1783</v>
      </c>
      <c r="C20" s="404" t="s">
        <v>1784</v>
      </c>
      <c r="D20" s="361" t="s">
        <v>1791</v>
      </c>
      <c r="E20" s="286" t="s">
        <v>1030</v>
      </c>
      <c r="F20" s="404" t="s">
        <v>19</v>
      </c>
      <c r="G20" s="286" t="s">
        <v>1046</v>
      </c>
      <c r="H20" s="286"/>
      <c r="I20" s="327" t="s">
        <v>1772</v>
      </c>
      <c r="J20" s="394"/>
      <c r="K20" s="285" t="s">
        <v>1786</v>
      </c>
      <c r="L20" s="285" t="s">
        <v>2290</v>
      </c>
      <c r="M20" s="401"/>
      <c r="N20" s="201"/>
      <c r="O20" s="285" t="s">
        <v>2291</v>
      </c>
      <c r="P20" s="304"/>
      <c r="Q20" s="139"/>
      <c r="R20" s="305"/>
      <c r="S20" s="142"/>
      <c r="T20" s="143"/>
      <c r="U20" s="306" t="s">
        <v>1038</v>
      </c>
      <c r="V20" s="381"/>
      <c r="W20" s="308"/>
      <c r="X20" s="367"/>
      <c r="Y20" s="367"/>
    </row>
    <row r="21" spans="1:25" s="385" customFormat="1" ht="126.75" customHeight="1" x14ac:dyDescent="0.2">
      <c r="A21" s="301" t="s">
        <v>948</v>
      </c>
      <c r="B21" s="349" t="s">
        <v>1792</v>
      </c>
      <c r="C21" s="205" t="s">
        <v>1793</v>
      </c>
      <c r="D21" s="350" t="s">
        <v>1794</v>
      </c>
      <c r="E21" s="286" t="s">
        <v>1011</v>
      </c>
      <c r="F21" s="351" t="s">
        <v>17</v>
      </c>
      <c r="G21" s="286" t="s">
        <v>1046</v>
      </c>
      <c r="H21" s="286" t="s">
        <v>203</v>
      </c>
      <c r="I21" s="351" t="s">
        <v>99</v>
      </c>
      <c r="J21" s="205"/>
      <c r="K21" s="205" t="s">
        <v>2292</v>
      </c>
      <c r="L21" s="205" t="s">
        <v>1795</v>
      </c>
      <c r="M21" s="201"/>
      <c r="N21" s="201"/>
      <c r="O21" s="205" t="s">
        <v>1796</v>
      </c>
      <c r="P21" s="304"/>
      <c r="Q21" s="139"/>
      <c r="R21" s="334"/>
      <c r="S21" s="142"/>
      <c r="T21" s="143"/>
      <c r="U21" s="306" t="s">
        <v>1038</v>
      </c>
      <c r="V21" s="206"/>
      <c r="W21" s="308"/>
      <c r="X21" s="367"/>
      <c r="Y21" s="367"/>
    </row>
    <row r="22" spans="1:25" s="385" customFormat="1" ht="126.75" customHeight="1" x14ac:dyDescent="0.2">
      <c r="A22" s="301" t="s">
        <v>949</v>
      </c>
      <c r="B22" s="349" t="s">
        <v>1792</v>
      </c>
      <c r="C22" s="205" t="s">
        <v>1797</v>
      </c>
      <c r="D22" s="350" t="s">
        <v>1794</v>
      </c>
      <c r="E22" s="286" t="s">
        <v>1011</v>
      </c>
      <c r="F22" s="351" t="s">
        <v>17</v>
      </c>
      <c r="G22" s="286" t="s">
        <v>1046</v>
      </c>
      <c r="H22" s="286" t="s">
        <v>1046</v>
      </c>
      <c r="I22" s="351" t="s">
        <v>99</v>
      </c>
      <c r="J22" s="205"/>
      <c r="K22" s="205" t="s">
        <v>2292</v>
      </c>
      <c r="L22" s="205" t="s">
        <v>1798</v>
      </c>
      <c r="M22" s="201"/>
      <c r="N22" s="201"/>
      <c r="O22" s="205" t="s">
        <v>1799</v>
      </c>
      <c r="P22" s="304"/>
      <c r="Q22" s="139"/>
      <c r="R22" s="334"/>
      <c r="S22" s="142"/>
      <c r="T22" s="143"/>
      <c r="U22" s="306" t="s">
        <v>1038</v>
      </c>
      <c r="V22" s="206"/>
      <c r="W22" s="308"/>
      <c r="X22" s="367"/>
      <c r="Y22" s="367"/>
    </row>
    <row r="23" spans="1:25" s="385" customFormat="1" ht="126.75" customHeight="1" x14ac:dyDescent="0.2">
      <c r="A23" s="301" t="s">
        <v>950</v>
      </c>
      <c r="B23" s="349" t="s">
        <v>1792</v>
      </c>
      <c r="C23" s="205" t="s">
        <v>1800</v>
      </c>
      <c r="D23" s="350" t="s">
        <v>1794</v>
      </c>
      <c r="E23" s="286" t="s">
        <v>1011</v>
      </c>
      <c r="F23" s="351" t="s">
        <v>17</v>
      </c>
      <c r="G23" s="286" t="s">
        <v>1046</v>
      </c>
      <c r="H23" s="286" t="s">
        <v>1046</v>
      </c>
      <c r="I23" s="351" t="s">
        <v>99</v>
      </c>
      <c r="J23" s="205"/>
      <c r="K23" s="205" t="s">
        <v>2292</v>
      </c>
      <c r="L23" s="205" t="s">
        <v>1801</v>
      </c>
      <c r="M23" s="201"/>
      <c r="N23" s="201"/>
      <c r="O23" s="205" t="s">
        <v>1802</v>
      </c>
      <c r="P23" s="304"/>
      <c r="Q23" s="139"/>
      <c r="R23" s="334"/>
      <c r="S23" s="142"/>
      <c r="T23" s="143"/>
      <c r="U23" s="306" t="s">
        <v>1038</v>
      </c>
      <c r="V23" s="206"/>
      <c r="W23" s="308"/>
      <c r="X23" s="367"/>
      <c r="Y23" s="367"/>
    </row>
    <row r="24" spans="1:25" s="385" customFormat="1" ht="126.75" customHeight="1" x14ac:dyDescent="0.2">
      <c r="A24" s="301" t="s">
        <v>951</v>
      </c>
      <c r="B24" s="349" t="s">
        <v>1803</v>
      </c>
      <c r="C24" s="205" t="s">
        <v>1804</v>
      </c>
      <c r="D24" s="350" t="s">
        <v>1805</v>
      </c>
      <c r="E24" s="341" t="s">
        <v>1806</v>
      </c>
      <c r="F24" s="351" t="s">
        <v>19</v>
      </c>
      <c r="G24" s="286" t="s">
        <v>1046</v>
      </c>
      <c r="H24" s="286" t="s">
        <v>203</v>
      </c>
      <c r="I24" s="351" t="s">
        <v>99</v>
      </c>
      <c r="J24" s="205"/>
      <c r="K24" s="202" t="s">
        <v>1807</v>
      </c>
      <c r="L24" s="202" t="s">
        <v>1808</v>
      </c>
      <c r="M24" s="202"/>
      <c r="N24" s="202"/>
      <c r="O24" s="202" t="s">
        <v>1809</v>
      </c>
      <c r="P24" s="304"/>
      <c r="Q24" s="139"/>
      <c r="R24" s="334"/>
      <c r="S24" s="142"/>
      <c r="T24" s="143"/>
      <c r="U24" s="306" t="s">
        <v>1038</v>
      </c>
      <c r="V24" s="206"/>
      <c r="W24" s="308"/>
      <c r="X24" s="367"/>
      <c r="Y24" s="367"/>
    </row>
    <row r="25" spans="1:25" s="385" customFormat="1" ht="126.75" customHeight="1" x14ac:dyDescent="0.2">
      <c r="A25" s="301" t="s">
        <v>2341</v>
      </c>
      <c r="B25" s="293" t="s">
        <v>1810</v>
      </c>
      <c r="C25" s="361" t="s">
        <v>1811</v>
      </c>
      <c r="D25" s="361" t="s">
        <v>1811</v>
      </c>
      <c r="E25" s="341" t="s">
        <v>1812</v>
      </c>
      <c r="F25" s="290" t="s">
        <v>17</v>
      </c>
      <c r="G25" s="286" t="s">
        <v>1046</v>
      </c>
      <c r="H25" s="286" t="s">
        <v>1046</v>
      </c>
      <c r="I25" s="202" t="s">
        <v>98</v>
      </c>
      <c r="J25" s="341"/>
      <c r="K25" s="154" t="s">
        <v>1813</v>
      </c>
      <c r="L25" s="368" t="s">
        <v>1814</v>
      </c>
      <c r="M25" s="341"/>
      <c r="N25" s="341"/>
      <c r="O25" s="368" t="s">
        <v>1815</v>
      </c>
      <c r="P25" s="304"/>
      <c r="Q25" s="139"/>
      <c r="R25" s="360"/>
      <c r="S25" s="142"/>
      <c r="T25" s="143"/>
      <c r="U25" s="306" t="s">
        <v>1038</v>
      </c>
      <c r="V25" s="381"/>
      <c r="W25" s="308"/>
      <c r="X25" s="367"/>
      <c r="Y25" s="367"/>
    </row>
    <row r="26" spans="1:25" s="385" customFormat="1" ht="126.75" customHeight="1" x14ac:dyDescent="0.2">
      <c r="A26" s="301" t="s">
        <v>2342</v>
      </c>
      <c r="B26" s="293" t="s">
        <v>1816</v>
      </c>
      <c r="C26" s="331" t="s">
        <v>197</v>
      </c>
      <c r="D26" s="374" t="s">
        <v>198</v>
      </c>
      <c r="E26" s="341" t="s">
        <v>1011</v>
      </c>
      <c r="F26" s="339" t="s">
        <v>17</v>
      </c>
      <c r="G26" s="286" t="s">
        <v>1046</v>
      </c>
      <c r="H26" s="286" t="s">
        <v>1046</v>
      </c>
      <c r="I26" s="202" t="s">
        <v>98</v>
      </c>
      <c r="J26" s="362"/>
      <c r="K26" s="285" t="s">
        <v>2293</v>
      </c>
      <c r="L26" s="285" t="s">
        <v>2294</v>
      </c>
      <c r="M26" s="371"/>
      <c r="N26" s="339"/>
      <c r="O26" s="339" t="s">
        <v>1817</v>
      </c>
      <c r="P26" s="304"/>
      <c r="Q26" s="139"/>
      <c r="R26" s="360"/>
      <c r="S26" s="142"/>
      <c r="T26" s="143"/>
      <c r="U26" s="306" t="s">
        <v>1038</v>
      </c>
      <c r="V26" s="381"/>
      <c r="W26" s="308"/>
      <c r="X26" s="367"/>
      <c r="Y26" s="367"/>
    </row>
    <row r="27" spans="1:25" s="385" customFormat="1" ht="126.75" customHeight="1" x14ac:dyDescent="0.2">
      <c r="A27" s="301" t="s">
        <v>2343</v>
      </c>
      <c r="B27" s="293" t="s">
        <v>1816</v>
      </c>
      <c r="C27" s="148" t="s">
        <v>201</v>
      </c>
      <c r="D27" s="351" t="s">
        <v>202</v>
      </c>
      <c r="E27" s="341" t="s">
        <v>1011</v>
      </c>
      <c r="F27" s="201" t="s">
        <v>18</v>
      </c>
      <c r="G27" s="286" t="s">
        <v>1046</v>
      </c>
      <c r="H27" s="286" t="s">
        <v>1046</v>
      </c>
      <c r="I27" s="202" t="s">
        <v>98</v>
      </c>
      <c r="J27" s="362"/>
      <c r="K27" s="201" t="s">
        <v>199</v>
      </c>
      <c r="L27" s="201" t="s">
        <v>2295</v>
      </c>
      <c r="M27" s="371"/>
      <c r="N27" s="201"/>
      <c r="O27" s="201" t="s">
        <v>1818</v>
      </c>
      <c r="P27" s="304"/>
      <c r="Q27" s="139"/>
      <c r="R27" s="360"/>
      <c r="S27" s="142"/>
      <c r="T27" s="215"/>
      <c r="U27" s="306" t="s">
        <v>1038</v>
      </c>
      <c r="V27" s="381"/>
      <c r="W27" s="308"/>
      <c r="X27" s="367"/>
      <c r="Y27" s="367"/>
    </row>
    <row r="28" spans="1:25" s="385" customFormat="1" ht="126.75" customHeight="1" x14ac:dyDescent="0.2">
      <c r="A28" s="301" t="s">
        <v>2344</v>
      </c>
      <c r="B28" s="293" t="s">
        <v>1816</v>
      </c>
      <c r="C28" s="331" t="s">
        <v>204</v>
      </c>
      <c r="D28" s="337" t="s">
        <v>205</v>
      </c>
      <c r="E28" s="341" t="s">
        <v>1011</v>
      </c>
      <c r="F28" s="285" t="s">
        <v>18</v>
      </c>
      <c r="G28" s="286" t="s">
        <v>1046</v>
      </c>
      <c r="H28" s="286" t="s">
        <v>1046</v>
      </c>
      <c r="I28" s="202" t="s">
        <v>98</v>
      </c>
      <c r="J28" s="362"/>
      <c r="K28" s="285" t="s">
        <v>1315</v>
      </c>
      <c r="L28" s="285" t="s">
        <v>2296</v>
      </c>
      <c r="M28" s="371"/>
      <c r="N28" s="285"/>
      <c r="O28" s="285" t="s">
        <v>2297</v>
      </c>
      <c r="P28" s="304"/>
      <c r="Q28" s="139"/>
      <c r="R28" s="360"/>
      <c r="S28" s="142"/>
      <c r="T28" s="215"/>
      <c r="U28" s="306" t="s">
        <v>1038</v>
      </c>
      <c r="V28" s="381"/>
      <c r="W28" s="308"/>
      <c r="X28" s="367"/>
      <c r="Y28" s="367"/>
    </row>
    <row r="29" spans="1:25" s="385" customFormat="1" ht="126.75" customHeight="1" x14ac:dyDescent="0.2">
      <c r="A29" s="301" t="s">
        <v>2345</v>
      </c>
      <c r="B29" s="293" t="s">
        <v>1816</v>
      </c>
      <c r="C29" s="361" t="s">
        <v>1819</v>
      </c>
      <c r="D29" s="361" t="s">
        <v>1820</v>
      </c>
      <c r="E29" s="341" t="s">
        <v>1011</v>
      </c>
      <c r="F29" s="341" t="s">
        <v>17</v>
      </c>
      <c r="G29" s="286" t="s">
        <v>1046</v>
      </c>
      <c r="H29" s="286" t="s">
        <v>1046</v>
      </c>
      <c r="I29" s="202" t="s">
        <v>98</v>
      </c>
      <c r="J29" s="341"/>
      <c r="K29" s="368" t="s">
        <v>1821</v>
      </c>
      <c r="L29" s="368" t="s">
        <v>2298</v>
      </c>
      <c r="M29" s="341"/>
      <c r="N29" s="341"/>
      <c r="O29" s="368" t="s">
        <v>1822</v>
      </c>
      <c r="P29" s="304"/>
      <c r="Q29" s="139"/>
      <c r="R29" s="368"/>
      <c r="S29" s="142"/>
      <c r="T29" s="215"/>
      <c r="U29" s="306" t="s">
        <v>1038</v>
      </c>
      <c r="V29" s="381"/>
      <c r="W29" s="308"/>
      <c r="X29" s="367"/>
      <c r="Y29" s="367"/>
    </row>
    <row r="30" spans="1:25" s="385" customFormat="1" ht="126.75" customHeight="1" x14ac:dyDescent="0.2">
      <c r="A30" s="301" t="s">
        <v>2346</v>
      </c>
      <c r="B30" s="293" t="s">
        <v>1792</v>
      </c>
      <c r="C30" s="361" t="s">
        <v>1794</v>
      </c>
      <c r="D30" s="361" t="s">
        <v>1794</v>
      </c>
      <c r="E30" s="341" t="s">
        <v>1011</v>
      </c>
      <c r="F30" s="341" t="s">
        <v>17</v>
      </c>
      <c r="G30" s="286" t="s">
        <v>1046</v>
      </c>
      <c r="H30" s="286" t="s">
        <v>1046</v>
      </c>
      <c r="I30" s="202" t="s">
        <v>98</v>
      </c>
      <c r="J30" s="341"/>
      <c r="K30" s="368" t="s">
        <v>1824</v>
      </c>
      <c r="L30" s="285" t="s">
        <v>2299</v>
      </c>
      <c r="M30" s="371"/>
      <c r="N30" s="339"/>
      <c r="O30" s="339" t="s">
        <v>1817</v>
      </c>
      <c r="P30" s="304"/>
      <c r="Q30" s="139"/>
      <c r="R30" s="360"/>
      <c r="S30" s="142"/>
      <c r="T30" s="215"/>
      <c r="U30" s="306" t="s">
        <v>1038</v>
      </c>
      <c r="V30" s="381"/>
      <c r="W30" s="308"/>
      <c r="X30" s="367"/>
      <c r="Y30" s="367"/>
    </row>
    <row r="31" spans="1:25" s="385" customFormat="1" ht="126.75" customHeight="1" x14ac:dyDescent="0.2">
      <c r="A31" s="301" t="s">
        <v>2347</v>
      </c>
      <c r="B31" s="293" t="s">
        <v>1826</v>
      </c>
      <c r="C31" s="148" t="s">
        <v>1827</v>
      </c>
      <c r="D31" s="361" t="s">
        <v>1828</v>
      </c>
      <c r="E31" s="340" t="s">
        <v>1829</v>
      </c>
      <c r="F31" s="205" t="s">
        <v>17</v>
      </c>
      <c r="G31" s="286" t="s">
        <v>1046</v>
      </c>
      <c r="H31" s="286" t="s">
        <v>1046</v>
      </c>
      <c r="I31" s="205" t="s">
        <v>1825</v>
      </c>
      <c r="J31" s="351"/>
      <c r="K31" s="205" t="s">
        <v>199</v>
      </c>
      <c r="L31" s="201" t="s">
        <v>1830</v>
      </c>
      <c r="M31" s="202"/>
      <c r="N31" s="202"/>
      <c r="O31" s="201" t="s">
        <v>1831</v>
      </c>
      <c r="P31" s="304"/>
      <c r="Q31" s="139"/>
      <c r="R31" s="206"/>
      <c r="S31" s="142"/>
      <c r="T31" s="215"/>
      <c r="U31" s="306" t="s">
        <v>1038</v>
      </c>
      <c r="V31" s="206"/>
      <c r="W31" s="308"/>
      <c r="X31" s="367"/>
      <c r="Y31" s="367"/>
    </row>
    <row r="32" spans="1:25" s="385" customFormat="1" ht="126.75" customHeight="1" x14ac:dyDescent="0.2">
      <c r="A32" s="301" t="s">
        <v>2348</v>
      </c>
      <c r="B32" s="293" t="s">
        <v>1832</v>
      </c>
      <c r="C32" s="148" t="s">
        <v>1827</v>
      </c>
      <c r="D32" s="361" t="s">
        <v>1833</v>
      </c>
      <c r="E32" s="340" t="s">
        <v>1829</v>
      </c>
      <c r="F32" s="205" t="s">
        <v>17</v>
      </c>
      <c r="G32" s="286" t="s">
        <v>1046</v>
      </c>
      <c r="H32" s="286" t="s">
        <v>1046</v>
      </c>
      <c r="I32" s="205" t="s">
        <v>1825</v>
      </c>
      <c r="J32" s="351"/>
      <c r="K32" s="205" t="s">
        <v>199</v>
      </c>
      <c r="L32" s="201" t="s">
        <v>1834</v>
      </c>
      <c r="M32" s="201"/>
      <c r="N32" s="201"/>
      <c r="O32" s="201" t="s">
        <v>1835</v>
      </c>
      <c r="P32" s="304"/>
      <c r="Q32" s="139"/>
      <c r="R32" s="360"/>
      <c r="S32" s="142"/>
      <c r="T32" s="215"/>
      <c r="U32" s="306" t="s">
        <v>1038</v>
      </c>
      <c r="V32" s="381"/>
      <c r="W32" s="308"/>
      <c r="X32" s="367"/>
      <c r="Y32" s="367"/>
    </row>
    <row r="33" spans="1:25" s="385" customFormat="1" ht="126.75" customHeight="1" x14ac:dyDescent="0.2">
      <c r="A33" s="301" t="s">
        <v>2349</v>
      </c>
      <c r="B33" s="293" t="s">
        <v>1836</v>
      </c>
      <c r="C33" s="148" t="s">
        <v>1827</v>
      </c>
      <c r="D33" s="361" t="s">
        <v>2300</v>
      </c>
      <c r="E33" s="340" t="s">
        <v>1829</v>
      </c>
      <c r="F33" s="205" t="s">
        <v>17</v>
      </c>
      <c r="G33" s="286" t="s">
        <v>1046</v>
      </c>
      <c r="H33" s="286" t="s">
        <v>1046</v>
      </c>
      <c r="I33" s="205" t="s">
        <v>1825</v>
      </c>
      <c r="J33" s="351"/>
      <c r="K33" s="205" t="s">
        <v>199</v>
      </c>
      <c r="L33" s="201" t="s">
        <v>1837</v>
      </c>
      <c r="M33" s="201"/>
      <c r="N33" s="201"/>
      <c r="O33" s="201" t="s">
        <v>1838</v>
      </c>
      <c r="P33" s="304"/>
      <c r="Q33" s="139"/>
      <c r="R33" s="360"/>
      <c r="S33" s="142"/>
      <c r="T33" s="215"/>
      <c r="U33" s="306" t="s">
        <v>1038</v>
      </c>
      <c r="V33" s="381"/>
      <c r="W33" s="308"/>
      <c r="X33" s="367"/>
      <c r="Y33" s="367"/>
    </row>
    <row r="34" spans="1:25" s="385" customFormat="1" ht="126.75" customHeight="1" x14ac:dyDescent="0.2">
      <c r="A34" s="301" t="s">
        <v>952</v>
      </c>
      <c r="B34" s="293" t="s">
        <v>1839</v>
      </c>
      <c r="C34" s="148" t="s">
        <v>1827</v>
      </c>
      <c r="D34" s="361" t="s">
        <v>1840</v>
      </c>
      <c r="E34" s="340" t="s">
        <v>1829</v>
      </c>
      <c r="F34" s="205" t="s">
        <v>17</v>
      </c>
      <c r="G34" s="286" t="s">
        <v>1046</v>
      </c>
      <c r="H34" s="286" t="s">
        <v>1046</v>
      </c>
      <c r="I34" s="205" t="s">
        <v>1825</v>
      </c>
      <c r="J34" s="351"/>
      <c r="K34" s="205" t="s">
        <v>199</v>
      </c>
      <c r="L34" s="201" t="s">
        <v>1841</v>
      </c>
      <c r="M34" s="201"/>
      <c r="N34" s="201"/>
      <c r="O34" s="201" t="s">
        <v>1842</v>
      </c>
      <c r="P34" s="304"/>
      <c r="Q34" s="139"/>
      <c r="R34" s="360"/>
      <c r="S34" s="142"/>
      <c r="T34" s="215"/>
      <c r="U34" s="306" t="s">
        <v>1038</v>
      </c>
      <c r="V34" s="381"/>
      <c r="W34" s="308"/>
      <c r="X34" s="367"/>
      <c r="Y34" s="367"/>
    </row>
    <row r="35" spans="1:25" s="385" customFormat="1" ht="126.75" customHeight="1" x14ac:dyDescent="0.2">
      <c r="A35" s="301" t="s">
        <v>953</v>
      </c>
      <c r="B35" s="293" t="s">
        <v>1843</v>
      </c>
      <c r="C35" s="148" t="s">
        <v>1844</v>
      </c>
      <c r="D35" s="361" t="s">
        <v>1845</v>
      </c>
      <c r="E35" s="340" t="s">
        <v>1030</v>
      </c>
      <c r="F35" s="205" t="s">
        <v>17</v>
      </c>
      <c r="G35" s="286" t="s">
        <v>1046</v>
      </c>
      <c r="H35" s="286" t="s">
        <v>1046</v>
      </c>
      <c r="I35" s="205" t="s">
        <v>1825</v>
      </c>
      <c r="J35" s="351"/>
      <c r="K35" s="205" t="s">
        <v>199</v>
      </c>
      <c r="L35" s="201" t="s">
        <v>1846</v>
      </c>
      <c r="M35" s="201"/>
      <c r="N35" s="201"/>
      <c r="O35" s="201" t="s">
        <v>1847</v>
      </c>
      <c r="P35" s="304"/>
      <c r="Q35" s="139"/>
      <c r="R35" s="360"/>
      <c r="S35" s="142"/>
      <c r="T35" s="215"/>
      <c r="U35" s="306" t="s">
        <v>1038</v>
      </c>
      <c r="V35" s="381"/>
      <c r="W35" s="308"/>
      <c r="X35" s="367"/>
      <c r="Y35" s="367"/>
    </row>
    <row r="36" spans="1:25" s="385" customFormat="1" ht="126.75" customHeight="1" x14ac:dyDescent="0.2">
      <c r="A36" s="301" t="s">
        <v>954</v>
      </c>
      <c r="B36" s="293" t="s">
        <v>1843</v>
      </c>
      <c r="C36" s="148" t="s">
        <v>1844</v>
      </c>
      <c r="D36" s="361" t="s">
        <v>2350</v>
      </c>
      <c r="E36" s="340" t="s">
        <v>1030</v>
      </c>
      <c r="F36" s="205" t="s">
        <v>17</v>
      </c>
      <c r="G36" s="286" t="s">
        <v>1046</v>
      </c>
      <c r="H36" s="286" t="s">
        <v>1046</v>
      </c>
      <c r="I36" s="205" t="s">
        <v>1825</v>
      </c>
      <c r="J36" s="351"/>
      <c r="K36" s="205" t="s">
        <v>199</v>
      </c>
      <c r="L36" s="201" t="s">
        <v>2351</v>
      </c>
      <c r="M36" s="201"/>
      <c r="N36" s="201"/>
      <c r="O36" s="201" t="s">
        <v>2352</v>
      </c>
      <c r="P36" s="304"/>
      <c r="Q36" s="139"/>
      <c r="R36" s="360"/>
      <c r="S36" s="142"/>
      <c r="T36" s="215"/>
      <c r="U36" s="306" t="s">
        <v>1038</v>
      </c>
      <c r="V36" s="381"/>
      <c r="W36" s="308"/>
      <c r="X36" s="367"/>
      <c r="Y36" s="367"/>
    </row>
    <row r="37" spans="1:25" s="385" customFormat="1" ht="126.75" customHeight="1" x14ac:dyDescent="0.2">
      <c r="A37" s="301" t="s">
        <v>955</v>
      </c>
      <c r="B37" s="293" t="s">
        <v>1850</v>
      </c>
      <c r="C37" s="148" t="s">
        <v>1827</v>
      </c>
      <c r="D37" s="361" t="s">
        <v>1851</v>
      </c>
      <c r="E37" s="341" t="s">
        <v>1030</v>
      </c>
      <c r="F37" s="205" t="s">
        <v>19</v>
      </c>
      <c r="G37" s="286" t="s">
        <v>1046</v>
      </c>
      <c r="H37" s="286" t="s">
        <v>203</v>
      </c>
      <c r="I37" s="205" t="s">
        <v>1825</v>
      </c>
      <c r="J37" s="351"/>
      <c r="K37" s="205" t="s">
        <v>199</v>
      </c>
      <c r="L37" s="201" t="s">
        <v>1852</v>
      </c>
      <c r="M37" s="201"/>
      <c r="N37" s="201"/>
      <c r="O37" s="302" t="s">
        <v>1853</v>
      </c>
      <c r="P37" s="304"/>
      <c r="Q37" s="139"/>
      <c r="R37" s="360"/>
      <c r="S37" s="142"/>
      <c r="T37" s="218"/>
      <c r="U37" s="306" t="s">
        <v>1038</v>
      </c>
      <c r="V37" s="381"/>
      <c r="W37" s="308"/>
      <c r="X37" s="367"/>
      <c r="Y37" s="367"/>
    </row>
    <row r="38" spans="1:25" s="385" customFormat="1" ht="126.75" customHeight="1" x14ac:dyDescent="0.2">
      <c r="A38" s="301" t="s">
        <v>2353</v>
      </c>
      <c r="B38" s="293" t="s">
        <v>1854</v>
      </c>
      <c r="C38" s="402" t="s">
        <v>1855</v>
      </c>
      <c r="D38" s="361" t="s">
        <v>1856</v>
      </c>
      <c r="E38" s="341" t="s">
        <v>1030</v>
      </c>
      <c r="F38" s="205" t="s">
        <v>19</v>
      </c>
      <c r="G38" s="286" t="s">
        <v>1046</v>
      </c>
      <c r="H38" s="286" t="s">
        <v>203</v>
      </c>
      <c r="I38" s="205" t="s">
        <v>1825</v>
      </c>
      <c r="J38" s="201"/>
      <c r="K38" s="205" t="s">
        <v>199</v>
      </c>
      <c r="L38" s="201" t="s">
        <v>2301</v>
      </c>
      <c r="M38" s="209"/>
      <c r="N38" s="209"/>
      <c r="O38" s="302" t="s">
        <v>1857</v>
      </c>
      <c r="P38" s="304"/>
      <c r="Q38" s="139"/>
      <c r="R38" s="305"/>
      <c r="S38" s="142"/>
      <c r="T38" s="218"/>
      <c r="U38" s="306" t="s">
        <v>1038</v>
      </c>
      <c r="V38" s="381"/>
      <c r="W38" s="308"/>
      <c r="X38" s="367"/>
      <c r="Y38" s="367"/>
    </row>
    <row r="39" spans="1:25" s="385" customFormat="1" ht="126.75" customHeight="1" x14ac:dyDescent="0.2">
      <c r="A39" s="301" t="s">
        <v>2354</v>
      </c>
      <c r="B39" s="330" t="s">
        <v>1858</v>
      </c>
      <c r="C39" s="393" t="s">
        <v>1859</v>
      </c>
      <c r="D39" s="382" t="s">
        <v>1860</v>
      </c>
      <c r="E39" s="386" t="s">
        <v>1011</v>
      </c>
      <c r="F39" s="216" t="s">
        <v>17</v>
      </c>
      <c r="G39" s="406" t="s">
        <v>1046</v>
      </c>
      <c r="H39" s="406" t="s">
        <v>1046</v>
      </c>
      <c r="I39" s="216" t="s">
        <v>1127</v>
      </c>
      <c r="J39" s="393"/>
      <c r="K39" s="216" t="s">
        <v>1861</v>
      </c>
      <c r="L39" s="216" t="s">
        <v>1862</v>
      </c>
      <c r="M39" s="217"/>
      <c r="N39" s="217"/>
      <c r="O39" s="216" t="s">
        <v>1863</v>
      </c>
      <c r="P39" s="304"/>
      <c r="Q39" s="139"/>
      <c r="R39" s="370"/>
      <c r="S39" s="142"/>
      <c r="T39" s="218"/>
      <c r="U39" s="389" t="s">
        <v>1038</v>
      </c>
      <c r="V39" s="397"/>
      <c r="W39" s="308"/>
      <c r="X39" s="367"/>
      <c r="Y39" s="367"/>
    </row>
    <row r="40" spans="1:25" s="385" customFormat="1" ht="126.75" customHeight="1" x14ac:dyDescent="0.2">
      <c r="A40" s="301" t="s">
        <v>2355</v>
      </c>
      <c r="B40" s="293" t="s">
        <v>1848</v>
      </c>
      <c r="C40" s="148" t="s">
        <v>1827</v>
      </c>
      <c r="D40" s="361" t="s">
        <v>1840</v>
      </c>
      <c r="E40" s="341" t="s">
        <v>1829</v>
      </c>
      <c r="F40" s="205" t="s">
        <v>17</v>
      </c>
      <c r="G40" s="286" t="s">
        <v>1046</v>
      </c>
      <c r="H40" s="286" t="s">
        <v>1046</v>
      </c>
      <c r="I40" s="205" t="s">
        <v>1825</v>
      </c>
      <c r="J40" s="290"/>
      <c r="K40" s="205" t="s">
        <v>199</v>
      </c>
      <c r="L40" s="201" t="s">
        <v>1841</v>
      </c>
      <c r="M40" s="201"/>
      <c r="N40" s="201"/>
      <c r="O40" s="201" t="s">
        <v>1849</v>
      </c>
      <c r="P40" s="304"/>
      <c r="Q40" s="139"/>
      <c r="R40" s="360"/>
      <c r="S40" s="142"/>
      <c r="T40" s="218"/>
      <c r="U40" s="306" t="s">
        <v>1038</v>
      </c>
      <c r="V40" s="381"/>
      <c r="W40" s="308"/>
      <c r="X40" s="367"/>
      <c r="Y40" s="367"/>
    </row>
    <row r="41" spans="1:25" s="385" customFormat="1" ht="126.75" customHeight="1" x14ac:dyDescent="0.2">
      <c r="A41" s="301" t="s">
        <v>956</v>
      </c>
      <c r="B41" s="301" t="s">
        <v>921</v>
      </c>
      <c r="C41" s="301" t="s">
        <v>2302</v>
      </c>
      <c r="D41" s="301" t="s">
        <v>2303</v>
      </c>
      <c r="E41" s="301" t="s">
        <v>2304</v>
      </c>
      <c r="F41" s="311" t="s">
        <v>17</v>
      </c>
      <c r="G41" s="286" t="s">
        <v>203</v>
      </c>
      <c r="H41" s="286" t="s">
        <v>1046</v>
      </c>
      <c r="I41" s="311" t="s">
        <v>1825</v>
      </c>
      <c r="J41" s="302"/>
      <c r="K41" s="302" t="s">
        <v>2305</v>
      </c>
      <c r="L41" s="302" t="s">
        <v>2306</v>
      </c>
      <c r="M41" s="303"/>
      <c r="N41" s="303"/>
      <c r="O41" s="302" t="s">
        <v>2307</v>
      </c>
      <c r="P41" s="304"/>
      <c r="Q41" s="139"/>
      <c r="R41" s="305"/>
      <c r="S41" s="142"/>
      <c r="T41" s="143"/>
      <c r="U41" s="306" t="s">
        <v>1038</v>
      </c>
      <c r="V41" s="307"/>
      <c r="W41" s="364"/>
      <c r="X41" s="367"/>
      <c r="Y41" s="367"/>
    </row>
    <row r="42" spans="1:25" s="385" customFormat="1" ht="126.75" customHeight="1" x14ac:dyDescent="0.2">
      <c r="A42" s="301" t="s">
        <v>957</v>
      </c>
      <c r="B42" s="301" t="s">
        <v>921</v>
      </c>
      <c r="C42" s="301" t="s">
        <v>2308</v>
      </c>
      <c r="D42" s="301" t="s">
        <v>2303</v>
      </c>
      <c r="E42" s="301" t="s">
        <v>2309</v>
      </c>
      <c r="F42" s="311" t="s">
        <v>17</v>
      </c>
      <c r="G42" s="286" t="s">
        <v>203</v>
      </c>
      <c r="H42" s="286" t="s">
        <v>1046</v>
      </c>
      <c r="I42" s="311" t="s">
        <v>1825</v>
      </c>
      <c r="J42" s="302"/>
      <c r="K42" s="302" t="s">
        <v>2305</v>
      </c>
      <c r="L42" s="302" t="s">
        <v>2310</v>
      </c>
      <c r="M42" s="303"/>
      <c r="N42" s="303"/>
      <c r="O42" s="302" t="s">
        <v>2311</v>
      </c>
      <c r="P42" s="304"/>
      <c r="Q42" s="139"/>
      <c r="R42" s="305"/>
      <c r="S42" s="142"/>
      <c r="T42" s="143"/>
      <c r="U42" s="306" t="s">
        <v>1038</v>
      </c>
      <c r="V42" s="307"/>
      <c r="W42" s="364"/>
      <c r="X42" s="367"/>
      <c r="Y42" s="367"/>
    </row>
    <row r="43" spans="1:25" s="385" customFormat="1" ht="126.75" customHeight="1" x14ac:dyDescent="0.2">
      <c r="A43" s="301" t="s">
        <v>959</v>
      </c>
      <c r="B43" s="301" t="s">
        <v>932</v>
      </c>
      <c r="C43" s="301" t="s">
        <v>2312</v>
      </c>
      <c r="D43" s="301" t="s">
        <v>2303</v>
      </c>
      <c r="E43" s="301" t="s">
        <v>2309</v>
      </c>
      <c r="F43" s="311" t="s">
        <v>17</v>
      </c>
      <c r="G43" s="286" t="s">
        <v>203</v>
      </c>
      <c r="H43" s="286" t="s">
        <v>1046</v>
      </c>
      <c r="I43" s="311" t="s">
        <v>1825</v>
      </c>
      <c r="J43" s="302"/>
      <c r="K43" s="302" t="s">
        <v>2305</v>
      </c>
      <c r="L43" s="302" t="s">
        <v>2313</v>
      </c>
      <c r="M43" s="303"/>
      <c r="N43" s="303"/>
      <c r="O43" s="302" t="s">
        <v>2314</v>
      </c>
      <c r="P43" s="304"/>
      <c r="Q43" s="139"/>
      <c r="R43" s="305"/>
      <c r="S43" s="142"/>
      <c r="T43" s="143"/>
      <c r="U43" s="306" t="s">
        <v>1038</v>
      </c>
      <c r="V43" s="307"/>
      <c r="W43" s="364"/>
      <c r="X43" s="367"/>
      <c r="Y43" s="367"/>
    </row>
    <row r="44" spans="1:25" s="385" customFormat="1" ht="126.75" customHeight="1" x14ac:dyDescent="0.2">
      <c r="A44" s="301" t="s">
        <v>960</v>
      </c>
      <c r="B44" s="301" t="s">
        <v>935</v>
      </c>
      <c r="C44" s="301" t="s">
        <v>2315</v>
      </c>
      <c r="D44" s="301" t="s">
        <v>2303</v>
      </c>
      <c r="E44" s="301" t="s">
        <v>2316</v>
      </c>
      <c r="F44" s="311" t="s">
        <v>17</v>
      </c>
      <c r="G44" s="286" t="s">
        <v>203</v>
      </c>
      <c r="H44" s="286" t="s">
        <v>1046</v>
      </c>
      <c r="I44" s="311" t="s">
        <v>1825</v>
      </c>
      <c r="J44" s="302"/>
      <c r="K44" s="302" t="s">
        <v>2305</v>
      </c>
      <c r="L44" s="302" t="s">
        <v>2317</v>
      </c>
      <c r="M44" s="303"/>
      <c r="N44" s="303"/>
      <c r="O44" s="302" t="s">
        <v>2318</v>
      </c>
      <c r="P44" s="304"/>
      <c r="Q44" s="139"/>
      <c r="R44" s="305"/>
      <c r="S44" s="142"/>
      <c r="T44" s="143"/>
      <c r="U44" s="306" t="s">
        <v>1038</v>
      </c>
      <c r="V44" s="307"/>
      <c r="W44" s="364"/>
      <c r="X44" s="367"/>
      <c r="Y44" s="367"/>
    </row>
    <row r="45" spans="1:25" s="385" customFormat="1" ht="126.75" customHeight="1" x14ac:dyDescent="0.2">
      <c r="A45" s="301" t="s">
        <v>961</v>
      </c>
      <c r="B45" s="301" t="s">
        <v>940</v>
      </c>
      <c r="C45" s="301" t="s">
        <v>2319</v>
      </c>
      <c r="D45" s="301" t="s">
        <v>2303</v>
      </c>
      <c r="E45" s="301" t="s">
        <v>2316</v>
      </c>
      <c r="F45" s="311" t="s">
        <v>17</v>
      </c>
      <c r="G45" s="286" t="s">
        <v>203</v>
      </c>
      <c r="H45" s="286" t="s">
        <v>1046</v>
      </c>
      <c r="I45" s="311" t="s">
        <v>1825</v>
      </c>
      <c r="J45" s="302"/>
      <c r="K45" s="302" t="s">
        <v>2305</v>
      </c>
      <c r="L45" s="302" t="s">
        <v>2320</v>
      </c>
      <c r="M45" s="303"/>
      <c r="N45" s="303"/>
      <c r="O45" s="302" t="s">
        <v>2321</v>
      </c>
      <c r="P45" s="304"/>
      <c r="Q45" s="139"/>
      <c r="R45" s="305"/>
      <c r="S45" s="142"/>
      <c r="T45" s="143"/>
      <c r="U45" s="306" t="s">
        <v>1038</v>
      </c>
      <c r="V45" s="307"/>
      <c r="W45" s="364"/>
      <c r="X45" s="367"/>
      <c r="Y45" s="367"/>
    </row>
    <row r="46" spans="1:25" s="385" customFormat="1" ht="126.75" customHeight="1" x14ac:dyDescent="0.2">
      <c r="A46" s="301" t="s">
        <v>1823</v>
      </c>
      <c r="B46" s="301" t="s">
        <v>2023</v>
      </c>
      <c r="C46" s="301" t="s">
        <v>2322</v>
      </c>
      <c r="D46" s="301" t="s">
        <v>2303</v>
      </c>
      <c r="E46" s="301" t="s">
        <v>2316</v>
      </c>
      <c r="F46" s="311" t="s">
        <v>17</v>
      </c>
      <c r="G46" s="286" t="s">
        <v>203</v>
      </c>
      <c r="H46" s="286" t="s">
        <v>1046</v>
      </c>
      <c r="I46" s="311" t="s">
        <v>1825</v>
      </c>
      <c r="J46" s="302"/>
      <c r="K46" s="302" t="s">
        <v>2305</v>
      </c>
      <c r="L46" s="302" t="s">
        <v>2323</v>
      </c>
      <c r="M46" s="211"/>
      <c r="N46" s="309"/>
      <c r="O46" s="302" t="s">
        <v>2324</v>
      </c>
      <c r="P46" s="304"/>
      <c r="Q46" s="139"/>
      <c r="R46" s="290"/>
      <c r="S46" s="142"/>
      <c r="T46" s="143"/>
      <c r="U46" s="215"/>
      <c r="V46" s="290"/>
      <c r="W46" s="388"/>
      <c r="X46" s="367"/>
      <c r="Y46" s="286"/>
    </row>
    <row r="47" spans="1:25" s="385" customFormat="1" ht="126.75" customHeight="1" x14ac:dyDescent="0.2">
      <c r="A47" s="301" t="s">
        <v>2356</v>
      </c>
      <c r="B47" s="301" t="s">
        <v>2027</v>
      </c>
      <c r="C47" s="301" t="s">
        <v>2325</v>
      </c>
      <c r="D47" s="301" t="s">
        <v>2326</v>
      </c>
      <c r="E47" s="301" t="s">
        <v>2327</v>
      </c>
      <c r="F47" s="311" t="s">
        <v>17</v>
      </c>
      <c r="G47" s="286" t="s">
        <v>203</v>
      </c>
      <c r="H47" s="286" t="s">
        <v>1046</v>
      </c>
      <c r="I47" s="311" t="s">
        <v>1825</v>
      </c>
      <c r="J47" s="302"/>
      <c r="K47" s="302" t="s">
        <v>2328</v>
      </c>
      <c r="L47" s="302" t="s">
        <v>2329</v>
      </c>
      <c r="M47" s="211"/>
      <c r="N47" s="211"/>
      <c r="O47" s="302" t="s">
        <v>2330</v>
      </c>
      <c r="P47" s="304"/>
      <c r="Q47" s="139"/>
      <c r="R47" s="202"/>
      <c r="S47" s="142"/>
      <c r="T47" s="342"/>
      <c r="U47" s="342"/>
      <c r="V47" s="202"/>
      <c r="W47" s="388"/>
      <c r="X47" s="367"/>
      <c r="Y47" s="286"/>
    </row>
    <row r="48" spans="1:25" s="385" customFormat="1" ht="126.75" customHeight="1" x14ac:dyDescent="0.2">
      <c r="A48" s="301" t="s">
        <v>2357</v>
      </c>
      <c r="B48" s="301" t="s">
        <v>2030</v>
      </c>
      <c r="C48" s="301" t="s">
        <v>2331</v>
      </c>
      <c r="D48" s="301" t="s">
        <v>2326</v>
      </c>
      <c r="E48" s="301" t="s">
        <v>2327</v>
      </c>
      <c r="F48" s="311" t="s">
        <v>17</v>
      </c>
      <c r="G48" s="286" t="s">
        <v>203</v>
      </c>
      <c r="H48" s="286" t="s">
        <v>1046</v>
      </c>
      <c r="I48" s="311" t="s">
        <v>1825</v>
      </c>
      <c r="J48" s="302"/>
      <c r="K48" s="302" t="s">
        <v>2328</v>
      </c>
      <c r="L48" s="302" t="s">
        <v>2332</v>
      </c>
      <c r="M48" s="211"/>
      <c r="N48" s="211"/>
      <c r="O48" s="302" t="s">
        <v>2333</v>
      </c>
      <c r="P48" s="304"/>
      <c r="Q48" s="139"/>
      <c r="R48" s="290"/>
      <c r="S48" s="142"/>
      <c r="T48" s="342"/>
      <c r="U48" s="215"/>
      <c r="V48" s="290"/>
      <c r="W48" s="388"/>
      <c r="X48" s="367"/>
      <c r="Y48" s="286"/>
    </row>
    <row r="49" spans="1:24" ht="126.75" customHeight="1" x14ac:dyDescent="0.2">
      <c r="A49" s="301" t="s">
        <v>3123</v>
      </c>
      <c r="B49" s="408" t="s">
        <v>2391</v>
      </c>
      <c r="C49" s="378" t="s">
        <v>2365</v>
      </c>
      <c r="D49" s="378" t="s">
        <v>2366</v>
      </c>
      <c r="E49" s="378" t="s">
        <v>2367</v>
      </c>
      <c r="F49" s="324" t="s">
        <v>18</v>
      </c>
      <c r="G49" s="324" t="s">
        <v>1046</v>
      </c>
      <c r="H49" s="346"/>
      <c r="I49" s="311" t="s">
        <v>1825</v>
      </c>
      <c r="J49" s="302"/>
      <c r="K49" s="346" t="s">
        <v>2368</v>
      </c>
      <c r="L49" s="346" t="s">
        <v>2369</v>
      </c>
      <c r="M49" s="335"/>
      <c r="N49" s="346" t="s">
        <v>2370</v>
      </c>
      <c r="O49" s="324"/>
      <c r="P49" s="324"/>
      <c r="Q49" s="139"/>
      <c r="R49" s="324"/>
      <c r="S49" s="358"/>
      <c r="T49" s="358" t="s">
        <v>1038</v>
      </c>
      <c r="W49" s="367"/>
      <c r="X49" s="286"/>
    </row>
    <row r="50" spans="1:24" ht="126.75" customHeight="1" x14ac:dyDescent="0.2">
      <c r="A50" s="301" t="s">
        <v>3124</v>
      </c>
      <c r="B50" s="383" t="s">
        <v>2392</v>
      </c>
      <c r="C50" s="378" t="s">
        <v>2371</v>
      </c>
      <c r="D50" s="378" t="s">
        <v>2372</v>
      </c>
      <c r="E50" s="378" t="s">
        <v>2373</v>
      </c>
      <c r="F50" s="324" t="s">
        <v>18</v>
      </c>
      <c r="G50" s="324" t="s">
        <v>1046</v>
      </c>
      <c r="H50" s="346"/>
      <c r="I50" s="311" t="s">
        <v>1825</v>
      </c>
      <c r="J50" s="302"/>
      <c r="K50" s="346" t="s">
        <v>2368</v>
      </c>
      <c r="L50" s="346" t="s">
        <v>2374</v>
      </c>
      <c r="M50" s="335"/>
      <c r="N50" s="346" t="s">
        <v>2375</v>
      </c>
      <c r="O50" s="324"/>
      <c r="P50" s="324"/>
      <c r="Q50" s="139"/>
      <c r="R50" s="324"/>
      <c r="S50" s="358"/>
      <c r="T50" s="358" t="s">
        <v>2376</v>
      </c>
      <c r="W50" s="367"/>
      <c r="X50" s="286"/>
    </row>
    <row r="51" spans="1:24" ht="126.75" customHeight="1" x14ac:dyDescent="0.2">
      <c r="A51" s="301" t="s">
        <v>3125</v>
      </c>
      <c r="B51" s="383" t="s">
        <v>2393</v>
      </c>
      <c r="C51" s="378" t="s">
        <v>2377</v>
      </c>
      <c r="D51" s="378" t="s">
        <v>2378</v>
      </c>
      <c r="E51" s="378" t="s">
        <v>2379</v>
      </c>
      <c r="F51" s="324" t="s">
        <v>18</v>
      </c>
      <c r="G51" s="324" t="s">
        <v>1046</v>
      </c>
      <c r="H51" s="346"/>
      <c r="I51" s="311" t="s">
        <v>1825</v>
      </c>
      <c r="J51" s="302"/>
      <c r="K51" s="346" t="s">
        <v>2368</v>
      </c>
      <c r="L51" s="346" t="s">
        <v>2380</v>
      </c>
      <c r="M51" s="335"/>
      <c r="N51" s="346" t="s">
        <v>2381</v>
      </c>
      <c r="O51" s="324"/>
      <c r="P51" s="324"/>
      <c r="Q51" s="139"/>
      <c r="R51" s="324"/>
      <c r="S51" s="358"/>
      <c r="T51" s="358" t="s">
        <v>2376</v>
      </c>
      <c r="W51" s="367"/>
      <c r="X51" s="286"/>
    </row>
    <row r="52" spans="1:24" ht="126.75" customHeight="1" x14ac:dyDescent="0.2">
      <c r="A52" s="301" t="s">
        <v>3126</v>
      </c>
      <c r="B52" s="383" t="s">
        <v>2394</v>
      </c>
      <c r="C52" s="378" t="s">
        <v>2382</v>
      </c>
      <c r="D52" s="378" t="s">
        <v>2383</v>
      </c>
      <c r="E52" s="378" t="s">
        <v>2384</v>
      </c>
      <c r="F52" s="324" t="s">
        <v>18</v>
      </c>
      <c r="G52" s="324" t="s">
        <v>1046</v>
      </c>
      <c r="H52" s="346"/>
      <c r="I52" s="311" t="s">
        <v>1825</v>
      </c>
      <c r="J52" s="302"/>
      <c r="K52" s="346" t="s">
        <v>2368</v>
      </c>
      <c r="L52" s="346" t="s">
        <v>2385</v>
      </c>
      <c r="M52" s="335"/>
      <c r="N52" s="346" t="s">
        <v>2381</v>
      </c>
      <c r="O52" s="324"/>
      <c r="P52" s="324"/>
      <c r="Q52" s="139"/>
      <c r="R52" s="324"/>
      <c r="S52" s="358"/>
      <c r="T52" s="358" t="s">
        <v>2376</v>
      </c>
      <c r="W52" s="367"/>
      <c r="X52" s="286"/>
    </row>
    <row r="53" spans="1:24" ht="126.75" customHeight="1" x14ac:dyDescent="0.2">
      <c r="A53" s="301" t="s">
        <v>3127</v>
      </c>
      <c r="B53" s="383" t="s">
        <v>2395</v>
      </c>
      <c r="C53" s="378" t="s">
        <v>2386</v>
      </c>
      <c r="D53" s="378" t="s">
        <v>2387</v>
      </c>
      <c r="E53" s="378" t="s">
        <v>2388</v>
      </c>
      <c r="F53" s="324" t="s">
        <v>18</v>
      </c>
      <c r="G53" s="324" t="s">
        <v>1046</v>
      </c>
      <c r="H53" s="346"/>
      <c r="I53" s="311" t="s">
        <v>1825</v>
      </c>
      <c r="J53" s="302"/>
      <c r="K53" s="346" t="s">
        <v>2368</v>
      </c>
      <c r="L53" s="346" t="s">
        <v>2389</v>
      </c>
      <c r="M53" s="335"/>
      <c r="N53" s="346" t="s">
        <v>2390</v>
      </c>
      <c r="O53" s="324"/>
      <c r="P53" s="324"/>
      <c r="Q53" s="139"/>
      <c r="R53" s="324"/>
      <c r="S53" s="358"/>
      <c r="T53" s="358" t="s">
        <v>2376</v>
      </c>
      <c r="W53" s="367"/>
      <c r="X53" s="286"/>
    </row>
    <row r="54" spans="1:24" ht="126.75" customHeight="1" x14ac:dyDescent="0.2">
      <c r="A54" s="301" t="s">
        <v>3128</v>
      </c>
      <c r="B54" s="383" t="s">
        <v>2396</v>
      </c>
      <c r="C54" s="336" t="s">
        <v>2021</v>
      </c>
      <c r="D54" s="336" t="s">
        <v>1719</v>
      </c>
      <c r="E54" s="336" t="s">
        <v>2100</v>
      </c>
      <c r="F54" s="336" t="s">
        <v>17</v>
      </c>
      <c r="G54" s="336" t="s">
        <v>1046</v>
      </c>
      <c r="H54" s="336"/>
      <c r="I54" s="311" t="s">
        <v>1825</v>
      </c>
      <c r="J54" s="302"/>
      <c r="K54" s="336" t="s">
        <v>2016</v>
      </c>
      <c r="L54" s="336" t="s">
        <v>2022</v>
      </c>
      <c r="M54" s="396"/>
      <c r="N54" s="396" t="s">
        <v>1727</v>
      </c>
      <c r="O54" s="396" t="s">
        <v>1727</v>
      </c>
      <c r="P54" s="345"/>
      <c r="Q54" s="139"/>
      <c r="R54" s="343"/>
      <c r="S54" s="400"/>
      <c r="T54" s="405"/>
      <c r="W54" s="367"/>
      <c r="X54" s="286"/>
    </row>
    <row r="55" spans="1:24" ht="126.75" customHeight="1" x14ac:dyDescent="0.2">
      <c r="A55" s="301" t="s">
        <v>3129</v>
      </c>
      <c r="B55" s="383" t="s">
        <v>2397</v>
      </c>
      <c r="C55" s="336" t="s">
        <v>2024</v>
      </c>
      <c r="D55" s="336" t="s">
        <v>1720</v>
      </c>
      <c r="E55" s="336" t="s">
        <v>2100</v>
      </c>
      <c r="F55" s="336" t="s">
        <v>17</v>
      </c>
      <c r="G55" s="336" t="s">
        <v>1046</v>
      </c>
      <c r="H55" s="336"/>
      <c r="I55" s="311" t="s">
        <v>1825</v>
      </c>
      <c r="J55" s="302"/>
      <c r="K55" s="336" t="s">
        <v>2016</v>
      </c>
      <c r="L55" s="336" t="s">
        <v>2025</v>
      </c>
      <c r="M55" s="396"/>
      <c r="N55" s="396" t="s">
        <v>2026</v>
      </c>
      <c r="O55" s="396" t="s">
        <v>2026</v>
      </c>
      <c r="P55" s="345"/>
      <c r="Q55" s="139"/>
      <c r="R55" s="343"/>
      <c r="S55" s="400"/>
      <c r="T55" s="405"/>
      <c r="W55" s="367"/>
      <c r="X55" s="286"/>
    </row>
    <row r="56" spans="1:24" ht="126.75" customHeight="1" x14ac:dyDescent="0.2">
      <c r="A56" s="301" t="s">
        <v>3130</v>
      </c>
      <c r="B56" s="383" t="s">
        <v>2398</v>
      </c>
      <c r="C56" s="336" t="s">
        <v>2028</v>
      </c>
      <c r="D56" s="336" t="s">
        <v>2028</v>
      </c>
      <c r="E56" s="336" t="s">
        <v>2100</v>
      </c>
      <c r="F56" s="336" t="s">
        <v>17</v>
      </c>
      <c r="G56" s="336" t="s">
        <v>1046</v>
      </c>
      <c r="H56" s="336"/>
      <c r="I56" s="311" t="s">
        <v>1825</v>
      </c>
      <c r="J56" s="302"/>
      <c r="K56" s="336" t="s">
        <v>2016</v>
      </c>
      <c r="L56" s="336" t="s">
        <v>2029</v>
      </c>
      <c r="M56" s="396"/>
      <c r="N56" s="396" t="s">
        <v>1728</v>
      </c>
      <c r="O56" s="396" t="s">
        <v>1728</v>
      </c>
      <c r="P56" s="345"/>
      <c r="Q56" s="139"/>
      <c r="R56" s="343"/>
      <c r="S56" s="400"/>
      <c r="T56" s="405"/>
      <c r="W56" s="367"/>
      <c r="X56" s="286"/>
    </row>
    <row r="57" spans="1:24" ht="126.75" customHeight="1" thickBot="1" x14ac:dyDescent="0.25">
      <c r="A57" s="301" t="s">
        <v>3131</v>
      </c>
      <c r="B57" s="363" t="s">
        <v>2399</v>
      </c>
      <c r="C57" s="336" t="s">
        <v>2031</v>
      </c>
      <c r="D57" s="336" t="s">
        <v>2031</v>
      </c>
      <c r="E57" s="336" t="s">
        <v>2100</v>
      </c>
      <c r="F57" s="336" t="s">
        <v>17</v>
      </c>
      <c r="G57" s="336" t="s">
        <v>1046</v>
      </c>
      <c r="H57" s="336"/>
      <c r="I57" s="311" t="s">
        <v>1825</v>
      </c>
      <c r="J57" s="302"/>
      <c r="K57" s="336" t="s">
        <v>2016</v>
      </c>
      <c r="L57" s="336" t="s">
        <v>2032</v>
      </c>
      <c r="M57" s="387"/>
      <c r="N57" s="407" t="s">
        <v>2033</v>
      </c>
      <c r="O57" s="407" t="s">
        <v>2033</v>
      </c>
      <c r="P57" s="311"/>
      <c r="Q57" s="139"/>
      <c r="R57" s="311"/>
      <c r="S57" s="283"/>
      <c r="T57" s="283"/>
    </row>
  </sheetData>
  <conditionalFormatting sqref="R40 R37">
    <cfRule type="cellIs" dxfId="146" priority="109" stopIfTrue="1" operator="equal">
      <formula>"Failed"</formula>
    </cfRule>
    <cfRule type="cellIs" dxfId="145" priority="110" stopIfTrue="1" operator="equal">
      <formula>"Blocked"</formula>
    </cfRule>
    <cfRule type="cellIs" dxfId="144" priority="111" stopIfTrue="1" operator="equal">
      <formula>"In progress"</formula>
    </cfRule>
  </conditionalFormatting>
  <conditionalFormatting sqref="Q2">
    <cfRule type="cellIs" dxfId="143" priority="106" stopIfTrue="1" operator="equal">
      <formula>"Failed"</formula>
    </cfRule>
    <cfRule type="cellIs" dxfId="142" priority="107" stopIfTrue="1" operator="equal">
      <formula>"Blocked"</formula>
    </cfRule>
    <cfRule type="cellIs" dxfId="141" priority="108" stopIfTrue="1" operator="equal">
      <formula>"In progress"</formula>
    </cfRule>
  </conditionalFormatting>
  <conditionalFormatting sqref="R9">
    <cfRule type="cellIs" dxfId="140" priority="103" stopIfTrue="1" operator="equal">
      <formula>"Failed"</formula>
    </cfRule>
    <cfRule type="cellIs" dxfId="139" priority="104" stopIfTrue="1" operator="equal">
      <formula>"Blocked"</formula>
    </cfRule>
    <cfRule type="cellIs" dxfId="138" priority="105" stopIfTrue="1" operator="equal">
      <formula>"In progress"</formula>
    </cfRule>
  </conditionalFormatting>
  <conditionalFormatting sqref="R15">
    <cfRule type="cellIs" dxfId="137" priority="100" stopIfTrue="1" operator="equal">
      <formula>"Failed"</formula>
    </cfRule>
    <cfRule type="cellIs" dxfId="136" priority="101" stopIfTrue="1" operator="equal">
      <formula>"Blocked"</formula>
    </cfRule>
    <cfRule type="cellIs" dxfId="135" priority="102" stopIfTrue="1" operator="equal">
      <formula>"In progress"</formula>
    </cfRule>
  </conditionalFormatting>
  <conditionalFormatting sqref="R16">
    <cfRule type="cellIs" dxfId="134" priority="97" stopIfTrue="1" operator="equal">
      <formula>"Failed"</formula>
    </cfRule>
    <cfRule type="cellIs" dxfId="133" priority="98" stopIfTrue="1" operator="equal">
      <formula>"Blocked"</formula>
    </cfRule>
    <cfRule type="cellIs" dxfId="132" priority="99" stopIfTrue="1" operator="equal">
      <formula>"In progress"</formula>
    </cfRule>
  </conditionalFormatting>
  <conditionalFormatting sqref="R18">
    <cfRule type="cellIs" dxfId="131" priority="94" stopIfTrue="1" operator="equal">
      <formula>"Failed"</formula>
    </cfRule>
    <cfRule type="cellIs" dxfId="130" priority="95" stopIfTrue="1" operator="equal">
      <formula>"Blocked"</formula>
    </cfRule>
    <cfRule type="cellIs" dxfId="129" priority="96" stopIfTrue="1" operator="equal">
      <formula>"In progress"</formula>
    </cfRule>
  </conditionalFormatting>
  <conditionalFormatting sqref="R21">
    <cfRule type="cellIs" dxfId="128" priority="91" stopIfTrue="1" operator="equal">
      <formula>"Failed"</formula>
    </cfRule>
    <cfRule type="cellIs" dxfId="127" priority="92" stopIfTrue="1" operator="equal">
      <formula>"Blocked"</formula>
    </cfRule>
    <cfRule type="cellIs" dxfId="126" priority="93" stopIfTrue="1" operator="equal">
      <formula>"In progress"</formula>
    </cfRule>
  </conditionalFormatting>
  <conditionalFormatting sqref="R25">
    <cfRule type="cellIs" dxfId="125" priority="88" stopIfTrue="1" operator="equal">
      <formula>"Failed"</formula>
    </cfRule>
    <cfRule type="cellIs" dxfId="124" priority="89" stopIfTrue="1" operator="equal">
      <formula>"Blocked"</formula>
    </cfRule>
    <cfRule type="cellIs" dxfId="123" priority="90" stopIfTrue="1" operator="equal">
      <formula>"In progress"</formula>
    </cfRule>
  </conditionalFormatting>
  <conditionalFormatting sqref="R26">
    <cfRule type="cellIs" dxfId="122" priority="85" stopIfTrue="1" operator="equal">
      <formula>"Failed"</formula>
    </cfRule>
    <cfRule type="cellIs" dxfId="121" priority="86" stopIfTrue="1" operator="equal">
      <formula>"Blocked"</formula>
    </cfRule>
    <cfRule type="cellIs" dxfId="120" priority="87" stopIfTrue="1" operator="equal">
      <formula>"In progress"</formula>
    </cfRule>
  </conditionalFormatting>
  <conditionalFormatting sqref="R27">
    <cfRule type="cellIs" dxfId="119" priority="82" stopIfTrue="1" operator="equal">
      <formula>"Failed"</formula>
    </cfRule>
    <cfRule type="cellIs" dxfId="118" priority="83" stopIfTrue="1" operator="equal">
      <formula>"Blocked"</formula>
    </cfRule>
    <cfRule type="cellIs" dxfId="117" priority="84" stopIfTrue="1" operator="equal">
      <formula>"In progress"</formula>
    </cfRule>
  </conditionalFormatting>
  <conditionalFormatting sqref="R28">
    <cfRule type="cellIs" dxfId="116" priority="79" stopIfTrue="1" operator="equal">
      <formula>"Failed"</formula>
    </cfRule>
    <cfRule type="cellIs" dxfId="115" priority="80" stopIfTrue="1" operator="equal">
      <formula>"Blocked"</formula>
    </cfRule>
    <cfRule type="cellIs" dxfId="114" priority="81" stopIfTrue="1" operator="equal">
      <formula>"In progress"</formula>
    </cfRule>
  </conditionalFormatting>
  <conditionalFormatting sqref="R30">
    <cfRule type="cellIs" dxfId="113" priority="73" stopIfTrue="1" operator="equal">
      <formula>"Failed"</formula>
    </cfRule>
    <cfRule type="cellIs" dxfId="112" priority="74" stopIfTrue="1" operator="equal">
      <formula>"Blocked"</formula>
    </cfRule>
    <cfRule type="cellIs" dxfId="111" priority="75" stopIfTrue="1" operator="equal">
      <formula>"In progress"</formula>
    </cfRule>
  </conditionalFormatting>
  <conditionalFormatting sqref="R31">
    <cfRule type="cellIs" dxfId="110" priority="70" stopIfTrue="1" operator="equal">
      <formula>"Failed"</formula>
    </cfRule>
    <cfRule type="cellIs" dxfId="109" priority="71" stopIfTrue="1" operator="equal">
      <formula>"Blocked"</formula>
    </cfRule>
    <cfRule type="cellIs" dxfId="108" priority="72" stopIfTrue="1" operator="equal">
      <formula>"In progress"</formula>
    </cfRule>
  </conditionalFormatting>
  <conditionalFormatting sqref="R32">
    <cfRule type="cellIs" dxfId="107" priority="67" stopIfTrue="1" operator="equal">
      <formula>"Failed"</formula>
    </cfRule>
    <cfRule type="cellIs" dxfId="106" priority="68" stopIfTrue="1" operator="equal">
      <formula>"Blocked"</formula>
    </cfRule>
    <cfRule type="cellIs" dxfId="105" priority="69" stopIfTrue="1" operator="equal">
      <formula>"In progress"</formula>
    </cfRule>
  </conditionalFormatting>
  <conditionalFormatting sqref="R33">
    <cfRule type="cellIs" dxfId="104" priority="64" stopIfTrue="1" operator="equal">
      <formula>"Failed"</formula>
    </cfRule>
    <cfRule type="cellIs" dxfId="103" priority="65" stopIfTrue="1" operator="equal">
      <formula>"Blocked"</formula>
    </cfRule>
    <cfRule type="cellIs" dxfId="102" priority="66" stopIfTrue="1" operator="equal">
      <formula>"In progress"</formula>
    </cfRule>
  </conditionalFormatting>
  <conditionalFormatting sqref="R34">
    <cfRule type="cellIs" dxfId="101" priority="61" stopIfTrue="1" operator="equal">
      <formula>"Failed"</formula>
    </cfRule>
    <cfRule type="cellIs" dxfId="100" priority="62" stopIfTrue="1" operator="equal">
      <formula>"Blocked"</formula>
    </cfRule>
    <cfRule type="cellIs" dxfId="99" priority="63" stopIfTrue="1" operator="equal">
      <formula>"In progress"</formula>
    </cfRule>
  </conditionalFormatting>
  <conditionalFormatting sqref="R35">
    <cfRule type="cellIs" dxfId="98" priority="58" stopIfTrue="1" operator="equal">
      <formula>"Failed"</formula>
    </cfRule>
    <cfRule type="cellIs" dxfId="97" priority="59" stopIfTrue="1" operator="equal">
      <formula>"Blocked"</formula>
    </cfRule>
    <cfRule type="cellIs" dxfId="96" priority="60" stopIfTrue="1" operator="equal">
      <formula>"In progress"</formula>
    </cfRule>
  </conditionalFormatting>
  <conditionalFormatting sqref="R38">
    <cfRule type="cellIs" dxfId="95" priority="55" stopIfTrue="1" operator="equal">
      <formula>"Failed"</formula>
    </cfRule>
    <cfRule type="cellIs" dxfId="94" priority="56" stopIfTrue="1" operator="equal">
      <formula>"Blocked"</formula>
    </cfRule>
    <cfRule type="cellIs" dxfId="93" priority="57" stopIfTrue="1" operator="equal">
      <formula>"In progress"</formula>
    </cfRule>
  </conditionalFormatting>
  <conditionalFormatting sqref="R39">
    <cfRule type="cellIs" dxfId="92" priority="52" stopIfTrue="1" operator="equal">
      <formula>"Failed"</formula>
    </cfRule>
    <cfRule type="cellIs" dxfId="91" priority="53" stopIfTrue="1" operator="equal">
      <formula>"Blocked"</formula>
    </cfRule>
    <cfRule type="cellIs" dxfId="90" priority="54" stopIfTrue="1" operator="equal">
      <formula>"In progress"</formula>
    </cfRule>
  </conditionalFormatting>
  <conditionalFormatting sqref="R8">
    <cfRule type="cellIs" dxfId="89" priority="49" stopIfTrue="1" operator="equal">
      <formula>"Failed"</formula>
    </cfRule>
    <cfRule type="cellIs" dxfId="88" priority="50" stopIfTrue="1" operator="equal">
      <formula>"Blocked"</formula>
    </cfRule>
    <cfRule type="cellIs" dxfId="87" priority="51" stopIfTrue="1" operator="equal">
      <formula>"In progress"</formula>
    </cfRule>
  </conditionalFormatting>
  <conditionalFormatting sqref="R10">
    <cfRule type="cellIs" dxfId="86" priority="46" stopIfTrue="1" operator="equal">
      <formula>"Failed"</formula>
    </cfRule>
    <cfRule type="cellIs" dxfId="85" priority="47" stopIfTrue="1" operator="equal">
      <formula>"Blocked"</formula>
    </cfRule>
    <cfRule type="cellIs" dxfId="84" priority="48" stopIfTrue="1" operator="equal">
      <formula>"In progress"</formula>
    </cfRule>
  </conditionalFormatting>
  <conditionalFormatting sqref="R13">
    <cfRule type="cellIs" dxfId="83" priority="40" stopIfTrue="1" operator="equal">
      <formula>"Failed"</formula>
    </cfRule>
    <cfRule type="cellIs" dxfId="82" priority="41" stopIfTrue="1" operator="equal">
      <formula>"Blocked"</formula>
    </cfRule>
    <cfRule type="cellIs" dxfId="81" priority="42" stopIfTrue="1" operator="equal">
      <formula>"In progress"</formula>
    </cfRule>
  </conditionalFormatting>
  <conditionalFormatting sqref="R14">
    <cfRule type="cellIs" dxfId="80" priority="37" stopIfTrue="1" operator="equal">
      <formula>"Failed"</formula>
    </cfRule>
    <cfRule type="cellIs" dxfId="79" priority="38" stopIfTrue="1" operator="equal">
      <formula>"Blocked"</formula>
    </cfRule>
    <cfRule type="cellIs" dxfId="78" priority="39" stopIfTrue="1" operator="equal">
      <formula>"In progress"</formula>
    </cfRule>
  </conditionalFormatting>
  <conditionalFormatting sqref="R12">
    <cfRule type="cellIs" dxfId="77" priority="43" stopIfTrue="1" operator="equal">
      <formula>"Failed"</formula>
    </cfRule>
    <cfRule type="cellIs" dxfId="76" priority="44" stopIfTrue="1" operator="equal">
      <formula>"Blocked"</formula>
    </cfRule>
    <cfRule type="cellIs" dxfId="75" priority="45" stopIfTrue="1" operator="equal">
      <formula>"In progress"</formula>
    </cfRule>
  </conditionalFormatting>
  <conditionalFormatting sqref="R20">
    <cfRule type="cellIs" dxfId="74" priority="28" stopIfTrue="1" operator="equal">
      <formula>"Failed"</formula>
    </cfRule>
    <cfRule type="cellIs" dxfId="73" priority="29" stopIfTrue="1" operator="equal">
      <formula>"Blocked"</formula>
    </cfRule>
    <cfRule type="cellIs" dxfId="72" priority="30" stopIfTrue="1" operator="equal">
      <formula>"In progress"</formula>
    </cfRule>
  </conditionalFormatting>
  <conditionalFormatting sqref="R17">
    <cfRule type="cellIs" dxfId="71" priority="34" stopIfTrue="1" operator="equal">
      <formula>"Failed"</formula>
    </cfRule>
    <cfRule type="cellIs" dxfId="70" priority="35" stopIfTrue="1" operator="equal">
      <formula>"Blocked"</formula>
    </cfRule>
    <cfRule type="cellIs" dxfId="69" priority="36" stopIfTrue="1" operator="equal">
      <formula>"In progress"</formula>
    </cfRule>
  </conditionalFormatting>
  <conditionalFormatting sqref="R19">
    <cfRule type="cellIs" dxfId="68" priority="31" stopIfTrue="1" operator="equal">
      <formula>"Failed"</formula>
    </cfRule>
    <cfRule type="cellIs" dxfId="67" priority="32" stopIfTrue="1" operator="equal">
      <formula>"Blocked"</formula>
    </cfRule>
    <cfRule type="cellIs" dxfId="66" priority="33" stopIfTrue="1" operator="equal">
      <formula>"In progress"</formula>
    </cfRule>
  </conditionalFormatting>
  <conditionalFormatting sqref="R22">
    <cfRule type="cellIs" dxfId="65" priority="25" stopIfTrue="1" operator="equal">
      <formula>"Failed"</formula>
    </cfRule>
    <cfRule type="cellIs" dxfId="64" priority="26" stopIfTrue="1" operator="equal">
      <formula>"Blocked"</formula>
    </cfRule>
    <cfRule type="cellIs" dxfId="63" priority="27" stopIfTrue="1" operator="equal">
      <formula>"In progress"</formula>
    </cfRule>
  </conditionalFormatting>
  <conditionalFormatting sqref="R24">
    <cfRule type="cellIs" dxfId="62" priority="19" stopIfTrue="1" operator="equal">
      <formula>"Failed"</formula>
    </cfRule>
    <cfRule type="cellIs" dxfId="61" priority="20" stopIfTrue="1" operator="equal">
      <formula>"Blocked"</formula>
    </cfRule>
    <cfRule type="cellIs" dxfId="60" priority="21" stopIfTrue="1" operator="equal">
      <formula>"In progress"</formula>
    </cfRule>
  </conditionalFormatting>
  <conditionalFormatting sqref="R23">
    <cfRule type="cellIs" dxfId="59" priority="22" stopIfTrue="1" operator="equal">
      <formula>"Failed"</formula>
    </cfRule>
    <cfRule type="cellIs" dxfId="58" priority="23" stopIfTrue="1" operator="equal">
      <formula>"Blocked"</formula>
    </cfRule>
    <cfRule type="cellIs" dxfId="57" priority="24" stopIfTrue="1" operator="equal">
      <formula>"In progress"</formula>
    </cfRule>
  </conditionalFormatting>
  <conditionalFormatting sqref="R47">
    <cfRule type="cellIs" dxfId="56" priority="16" stopIfTrue="1" operator="equal">
      <formula>"Failed"</formula>
    </cfRule>
    <cfRule type="cellIs" dxfId="55" priority="17" stopIfTrue="1" operator="equal">
      <formula>"Blocked"</formula>
    </cfRule>
    <cfRule type="cellIs" dxfId="54" priority="18" stopIfTrue="1" operator="equal">
      <formula>"In progress"</formula>
    </cfRule>
  </conditionalFormatting>
  <conditionalFormatting sqref="R46">
    <cfRule type="cellIs" dxfId="53" priority="13" stopIfTrue="1" operator="equal">
      <formula>"Failed"</formula>
    </cfRule>
    <cfRule type="cellIs" dxfId="52" priority="14" stopIfTrue="1" operator="equal">
      <formula>"Blocked"</formula>
    </cfRule>
    <cfRule type="cellIs" dxfId="51" priority="15" stopIfTrue="1" operator="equal">
      <formula>"In progress"</formula>
    </cfRule>
  </conditionalFormatting>
  <conditionalFormatting sqref="R48">
    <cfRule type="cellIs" dxfId="50" priority="10" stopIfTrue="1" operator="equal">
      <formula>"Failed"</formula>
    </cfRule>
    <cfRule type="cellIs" dxfId="49" priority="11" stopIfTrue="1" operator="equal">
      <formula>"Blocked"</formula>
    </cfRule>
    <cfRule type="cellIs" dxfId="48" priority="12" stopIfTrue="1" operator="equal">
      <formula>"In progress"</formula>
    </cfRule>
  </conditionalFormatting>
  <conditionalFormatting sqref="R36">
    <cfRule type="cellIs" dxfId="47" priority="1" stopIfTrue="1" operator="equal">
      <formula>"Failed"</formula>
    </cfRule>
    <cfRule type="cellIs" dxfId="46" priority="2" stopIfTrue="1" operator="equal">
      <formula>"Blocked"</formula>
    </cfRule>
    <cfRule type="cellIs" dxfId="45" priority="3" stopIfTrue="1" operator="equal">
      <formula>"In progress"</formula>
    </cfRule>
  </conditionalFormatting>
  <dataValidations count="9">
    <dataValidation type="list" allowBlank="1" showErrorMessage="1" errorTitle="Please Enter Valid Data." error="Please enter valid data for drop down list." promptTitle="Input BP Priority" sqref="J8:J10 J12:J40">
      <formula1>"Draft, Review Ready, Approved, Deferred"</formula1>
    </dataValidation>
    <dataValidation allowBlank="1" showErrorMessage="1" errorTitle="Please Enter Valid Data." error="Please enter valid data for drop down list." promptTitle="Input BP Priority" sqref="Q2:R2 J2 G2"/>
    <dataValidation type="list" allowBlank="1" showInputMessage="1" showErrorMessage="1" sqref="F3:F48 F54:F57">
      <formula1>"High,Medium,Low"</formula1>
    </dataValidation>
    <dataValidation type="list" allowBlank="1" showInputMessage="1" showErrorMessage="1" sqref="G3:H48">
      <formula1>"Yes,No"</formula1>
    </dataValidation>
    <dataValidation type="list" allowBlank="1" showInputMessage="1" showErrorMessage="1" sqref="I3:I48 S3:S40">
      <formula1>"Nirupana,Nishanth,Ritika,Tejas"</formula1>
    </dataValidation>
    <dataValidation type="list" allowBlank="1" showInputMessage="1" showErrorMessage="1" sqref="Q3:Q57">
      <formula1>"Passed, Failed, In Progress, Blocked, Deferred"</formula1>
    </dataValidation>
    <dataValidation type="list" allowBlank="1" showInputMessage="1" showErrorMessage="1" sqref="S41:S48">
      <formula1>"Nirupana , Nishanth , Ritika , Tejas"</formula1>
    </dataValidation>
    <dataValidation type="list" allowBlank="1" showInputMessage="1" showErrorMessage="1" sqref="X3:X48 W49:W56">
      <formula1>"Yes , No"</formula1>
    </dataValidation>
    <dataValidation type="list" allowBlank="1" showErrorMessage="1" errorTitle="Please Enter Valid Data." error="Please enter valid data for drop down list." promptTitle="Input BP Priority" sqref="G54:G57">
      <formula1>"Yes, No"</formula1>
    </dataValidation>
  </dataValidations>
  <printOptions horizontalCentered="1"/>
  <pageMargins left="0" right="0" top="1" bottom="0.75" header="0.25" footer="0.25"/>
  <pageSetup orientation="landscape" horizontalDpi="4294967294" r:id="rId1"/>
  <headerFooter alignWithMargins="0">
    <oddHeader>&amp;L&amp;9Test Cases-dwnldtemplate
SPA Ver 14.0&amp;C&amp;"Arial,Bold"&amp;12&amp;U
&amp;A&amp;R&amp;"Arial,Bold"&amp;8&amp;F</oddHeader>
    <oddFooter>&amp;C&amp;9FOR INTERNAL STATE FARM USE ONLY 
Contains CONFIDENTIAL information which may not be disclosed without express written authorization. 
Page &amp;P of &amp;N&amp;R&amp;8&amp;D - &amp;T</oddFooter>
  </headerFooter>
  <colBreaks count="2" manualBreakCount="2">
    <brk id="8" max="1048575" man="1"/>
    <brk id="14" max="1048575" man="1"/>
  </colBreaks>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1:X45"/>
  <sheetViews>
    <sheetView zoomScale="80" zoomScaleNormal="80" workbookViewId="0">
      <pane xSplit="4" ySplit="2" topLeftCell="E3" activePane="bottomRight" state="frozen"/>
      <selection pane="topRight" activeCell="E1" sqref="E1"/>
      <selection pane="bottomLeft" activeCell="A3" sqref="A3"/>
      <selection pane="bottomRight" activeCell="D3" sqref="D3"/>
    </sheetView>
  </sheetViews>
  <sheetFormatPr defaultColWidth="9.140625" defaultRowHeight="12.75" x14ac:dyDescent="0.2"/>
  <cols>
    <col min="1" max="1" width="15.5703125" style="116" customWidth="1"/>
    <col min="2" max="2" width="29.85546875" style="117" customWidth="1"/>
    <col min="3" max="3" width="39.7109375" style="118" customWidth="1"/>
    <col min="4" max="4" width="26.140625" style="118" customWidth="1"/>
    <col min="5" max="5" width="22.5703125" style="118" customWidth="1"/>
    <col min="6" max="6" width="19.28515625" style="116" customWidth="1"/>
    <col min="7" max="7" width="32.7109375" style="116" customWidth="1"/>
    <col min="8" max="8" width="28.42578125" style="116" customWidth="1"/>
    <col min="9" max="9" width="25.140625" style="116" customWidth="1"/>
    <col min="10" max="10" width="36.5703125" style="119" customWidth="1"/>
    <col min="11" max="11" width="58.28515625" style="120" customWidth="1"/>
    <col min="12" max="12" width="20" style="119" customWidth="1"/>
    <col min="13" max="13" width="16.42578125" style="119" customWidth="1"/>
    <col min="14" max="14" width="54.85546875" style="120" customWidth="1"/>
    <col min="15" max="15" width="14.140625" style="124" customWidth="1"/>
    <col min="16" max="16" width="14.140625" style="107" customWidth="1"/>
    <col min="17" max="19" width="14.140625" style="124" customWidth="1"/>
    <col min="20" max="20" width="16" style="126" customWidth="1"/>
    <col min="21" max="21" width="11.28515625" style="116" customWidth="1"/>
    <col min="22" max="22" width="15.140625" style="161" customWidth="1"/>
    <col min="23" max="23" width="14" style="122" customWidth="1"/>
    <col min="24" max="24" width="42" style="122" customWidth="1"/>
    <col min="25" max="16384" width="9.140625" style="122"/>
  </cols>
  <sheetData>
    <row r="1" spans="1:24" s="164" customFormat="1" ht="15.75" x14ac:dyDescent="0.25">
      <c r="A1" s="40"/>
      <c r="B1" s="41"/>
      <c r="C1" s="42"/>
      <c r="D1" s="42"/>
      <c r="E1" s="42"/>
      <c r="F1" s="43"/>
      <c r="G1" s="43"/>
      <c r="H1" s="44"/>
      <c r="I1" s="45" t="s">
        <v>81</v>
      </c>
      <c r="J1" s="46"/>
      <c r="K1" s="46"/>
      <c r="L1" s="46"/>
      <c r="M1" s="46"/>
      <c r="N1" s="47"/>
      <c r="O1" s="48" t="s">
        <v>82</v>
      </c>
      <c r="P1" s="49"/>
      <c r="Q1" s="50"/>
      <c r="R1" s="49"/>
      <c r="S1" s="51"/>
      <c r="T1" s="52"/>
      <c r="U1" s="53"/>
      <c r="V1" s="159"/>
      <c r="W1" s="162"/>
    </row>
    <row r="2" spans="1:24" s="128" customFormat="1" ht="45" customHeight="1" thickBot="1" x14ac:dyDescent="0.3">
      <c r="A2" s="266" t="s">
        <v>21</v>
      </c>
      <c r="B2" s="266" t="s">
        <v>84</v>
      </c>
      <c r="C2" s="266" t="s">
        <v>16</v>
      </c>
      <c r="D2" s="266" t="s">
        <v>78</v>
      </c>
      <c r="E2" s="238" t="s">
        <v>962</v>
      </c>
      <c r="F2" s="267" t="s">
        <v>14</v>
      </c>
      <c r="G2" s="268" t="s">
        <v>15</v>
      </c>
      <c r="H2" s="266" t="s">
        <v>8</v>
      </c>
      <c r="I2" s="266" t="s">
        <v>10</v>
      </c>
      <c r="J2" s="266" t="s">
        <v>3</v>
      </c>
      <c r="K2" s="266" t="s">
        <v>76</v>
      </c>
      <c r="L2" s="269" t="s">
        <v>77</v>
      </c>
      <c r="M2" s="266" t="s">
        <v>96</v>
      </c>
      <c r="N2" s="266" t="s">
        <v>83</v>
      </c>
      <c r="O2" s="55" t="s">
        <v>62</v>
      </c>
      <c r="P2" s="56" t="s">
        <v>61</v>
      </c>
      <c r="Q2" s="55" t="s">
        <v>20</v>
      </c>
      <c r="R2" s="56" t="s">
        <v>6</v>
      </c>
      <c r="S2" s="55" t="s">
        <v>7</v>
      </c>
      <c r="T2" s="54" t="s">
        <v>97</v>
      </c>
      <c r="U2" s="54" t="s">
        <v>9</v>
      </c>
      <c r="V2" s="54" t="s">
        <v>2</v>
      </c>
      <c r="W2" s="266" t="s">
        <v>2334</v>
      </c>
      <c r="X2" s="266" t="s">
        <v>114</v>
      </c>
    </row>
    <row r="3" spans="1:24" s="165" customFormat="1" ht="115.5" customHeight="1" x14ac:dyDescent="0.2">
      <c r="A3" s="241" t="s">
        <v>1932</v>
      </c>
      <c r="B3" s="242"/>
      <c r="C3" s="243" t="s">
        <v>2081</v>
      </c>
      <c r="D3" s="243" t="s">
        <v>1356</v>
      </c>
      <c r="E3" s="270" t="s">
        <v>2103</v>
      </c>
      <c r="F3" s="244" t="s">
        <v>17</v>
      </c>
      <c r="G3" s="245" t="s">
        <v>1046</v>
      </c>
      <c r="H3" s="246" t="s">
        <v>1299</v>
      </c>
      <c r="I3" s="247"/>
      <c r="J3" s="247" t="s">
        <v>1349</v>
      </c>
      <c r="K3" s="247" t="s">
        <v>1355</v>
      </c>
      <c r="L3" s="248"/>
      <c r="M3" s="248"/>
      <c r="N3" s="247" t="s">
        <v>1354</v>
      </c>
      <c r="O3" s="149"/>
      <c r="P3" s="149"/>
      <c r="Q3" s="150"/>
      <c r="R3" s="151"/>
      <c r="S3" s="152"/>
      <c r="T3" s="145"/>
      <c r="U3" s="158"/>
      <c r="V3" s="163"/>
      <c r="W3" s="147"/>
      <c r="X3" s="147"/>
    </row>
    <row r="4" spans="1:24" s="165" customFormat="1" ht="137.25" customHeight="1" x14ac:dyDescent="0.2">
      <c r="A4" s="241" t="s">
        <v>1933</v>
      </c>
      <c r="B4" s="242"/>
      <c r="C4" s="243" t="s">
        <v>2082</v>
      </c>
      <c r="D4" s="243" t="s">
        <v>1353</v>
      </c>
      <c r="E4" s="270" t="s">
        <v>2103</v>
      </c>
      <c r="F4" s="244" t="s">
        <v>17</v>
      </c>
      <c r="G4" s="245" t="s">
        <v>1046</v>
      </c>
      <c r="H4" s="246" t="s">
        <v>1299</v>
      </c>
      <c r="I4" s="247"/>
      <c r="J4" s="247" t="s">
        <v>2045</v>
      </c>
      <c r="K4" s="247" t="s">
        <v>1352</v>
      </c>
      <c r="L4" s="248"/>
      <c r="M4" s="248"/>
      <c r="N4" s="247" t="s">
        <v>1351</v>
      </c>
      <c r="O4" s="198"/>
      <c r="P4" s="198"/>
      <c r="Q4" s="150"/>
      <c r="R4" s="212"/>
      <c r="S4" s="214"/>
      <c r="T4" s="145"/>
      <c r="U4" s="158"/>
      <c r="V4" s="163"/>
      <c r="W4" s="147"/>
      <c r="X4" s="147"/>
    </row>
    <row r="5" spans="1:24" s="165" customFormat="1" ht="204.75" x14ac:dyDescent="0.2">
      <c r="A5" s="241" t="s">
        <v>1934</v>
      </c>
      <c r="B5" s="242"/>
      <c r="C5" s="243" t="s">
        <v>1935</v>
      </c>
      <c r="D5" s="243" t="s">
        <v>1350</v>
      </c>
      <c r="E5" s="270" t="s">
        <v>2103</v>
      </c>
      <c r="F5" s="244" t="s">
        <v>17</v>
      </c>
      <c r="G5" s="245" t="s">
        <v>1046</v>
      </c>
      <c r="H5" s="246" t="s">
        <v>1299</v>
      </c>
      <c r="I5" s="247"/>
      <c r="J5" s="247" t="s">
        <v>2046</v>
      </c>
      <c r="K5" s="247" t="s">
        <v>1348</v>
      </c>
      <c r="L5" s="248"/>
      <c r="M5" s="248"/>
      <c r="N5" s="247" t="s">
        <v>1347</v>
      </c>
      <c r="O5" s="198"/>
      <c r="P5" s="198"/>
      <c r="Q5" s="150"/>
      <c r="R5" s="212"/>
      <c r="S5" s="214"/>
      <c r="T5" s="145"/>
      <c r="U5" s="158"/>
      <c r="V5" s="163"/>
      <c r="W5" s="147"/>
      <c r="X5" s="147"/>
    </row>
    <row r="6" spans="1:24" s="165" customFormat="1" ht="141.75" x14ac:dyDescent="0.2">
      <c r="A6" s="241" t="s">
        <v>1936</v>
      </c>
      <c r="B6" s="242"/>
      <c r="C6" s="243" t="s">
        <v>1937</v>
      </c>
      <c r="D6" s="243" t="s">
        <v>1346</v>
      </c>
      <c r="E6" s="270" t="s">
        <v>2104</v>
      </c>
      <c r="F6" s="244" t="s">
        <v>17</v>
      </c>
      <c r="G6" s="245" t="s">
        <v>1046</v>
      </c>
      <c r="H6" s="246" t="s">
        <v>1299</v>
      </c>
      <c r="I6" s="247"/>
      <c r="J6" s="247" t="s">
        <v>1300</v>
      </c>
      <c r="K6" s="247" t="s">
        <v>1345</v>
      </c>
      <c r="L6" s="248"/>
      <c r="M6" s="248"/>
      <c r="N6" s="247" t="s">
        <v>1344</v>
      </c>
      <c r="O6" s="198"/>
      <c r="P6" s="198"/>
      <c r="Q6" s="150"/>
      <c r="R6" s="212"/>
      <c r="S6" s="214"/>
      <c r="T6" s="145"/>
      <c r="U6" s="158"/>
      <c r="V6" s="163"/>
      <c r="W6" s="147"/>
      <c r="X6" s="147"/>
    </row>
    <row r="7" spans="1:24" s="165" customFormat="1" ht="141.75" x14ac:dyDescent="0.2">
      <c r="A7" s="241" t="s">
        <v>1938</v>
      </c>
      <c r="B7" s="242"/>
      <c r="C7" s="243" t="s">
        <v>1343</v>
      </c>
      <c r="D7" s="243" t="s">
        <v>1342</v>
      </c>
      <c r="E7" s="270" t="s">
        <v>2104</v>
      </c>
      <c r="F7" s="244" t="s">
        <v>17</v>
      </c>
      <c r="G7" s="245" t="s">
        <v>1046</v>
      </c>
      <c r="H7" s="246" t="s">
        <v>1299</v>
      </c>
      <c r="I7" s="247"/>
      <c r="J7" s="247" t="s">
        <v>1300</v>
      </c>
      <c r="K7" s="242" t="s">
        <v>1341</v>
      </c>
      <c r="L7" s="248"/>
      <c r="M7" s="248"/>
      <c r="N7" s="242" t="s">
        <v>1340</v>
      </c>
      <c r="O7" s="198"/>
      <c r="P7" s="198"/>
      <c r="Q7" s="150"/>
      <c r="R7" s="212"/>
      <c r="S7" s="214"/>
      <c r="T7" s="145"/>
      <c r="U7" s="158"/>
      <c r="V7" s="163"/>
      <c r="W7" s="147"/>
      <c r="X7" s="147"/>
    </row>
    <row r="8" spans="1:24" s="165" customFormat="1" ht="126" x14ac:dyDescent="0.2">
      <c r="A8" s="241" t="s">
        <v>1939</v>
      </c>
      <c r="B8" s="242"/>
      <c r="C8" s="243" t="s">
        <v>2083</v>
      </c>
      <c r="D8" s="249" t="s">
        <v>1339</v>
      </c>
      <c r="E8" s="270" t="s">
        <v>2104</v>
      </c>
      <c r="F8" s="244" t="s">
        <v>17</v>
      </c>
      <c r="G8" s="245" t="s">
        <v>1046</v>
      </c>
      <c r="H8" s="246" t="s">
        <v>1299</v>
      </c>
      <c r="I8" s="247"/>
      <c r="J8" s="247" t="s">
        <v>2047</v>
      </c>
      <c r="K8" s="247" t="s">
        <v>2048</v>
      </c>
      <c r="L8" s="248"/>
      <c r="M8" s="248"/>
      <c r="N8" s="247" t="s">
        <v>2049</v>
      </c>
      <c r="O8" s="198"/>
      <c r="P8" s="198"/>
      <c r="Q8" s="150"/>
      <c r="R8" s="212"/>
      <c r="S8" s="214"/>
      <c r="T8" s="145"/>
      <c r="U8" s="158"/>
      <c r="V8" s="163"/>
      <c r="W8" s="147"/>
      <c r="X8" s="147"/>
    </row>
    <row r="9" spans="1:24" s="165" customFormat="1" ht="141.75" x14ac:dyDescent="0.2">
      <c r="A9" s="241" t="s">
        <v>1940</v>
      </c>
      <c r="B9" s="242"/>
      <c r="C9" s="243" t="s">
        <v>2084</v>
      </c>
      <c r="D9" s="243" t="s">
        <v>2085</v>
      </c>
      <c r="E9" s="270" t="s">
        <v>2104</v>
      </c>
      <c r="F9" s="243" t="s">
        <v>17</v>
      </c>
      <c r="G9" s="243" t="s">
        <v>1046</v>
      </c>
      <c r="H9" s="243" t="s">
        <v>1299</v>
      </c>
      <c r="I9" s="243"/>
      <c r="J9" s="243" t="s">
        <v>1943</v>
      </c>
      <c r="K9" s="243" t="s">
        <v>1944</v>
      </c>
      <c r="L9" s="248"/>
      <c r="M9" s="248"/>
      <c r="N9" s="247" t="s">
        <v>1945</v>
      </c>
      <c r="O9" s="198"/>
      <c r="P9" s="198"/>
      <c r="Q9" s="150"/>
      <c r="R9" s="212"/>
      <c r="S9" s="214"/>
      <c r="T9" s="145"/>
      <c r="U9" s="158"/>
      <c r="V9" s="163"/>
      <c r="W9" s="147"/>
      <c r="X9" s="147"/>
    </row>
    <row r="10" spans="1:24" s="165" customFormat="1" ht="141.75" x14ac:dyDescent="0.2">
      <c r="A10" s="241" t="s">
        <v>1941</v>
      </c>
      <c r="B10" s="242"/>
      <c r="C10" s="243" t="s">
        <v>2086</v>
      </c>
      <c r="D10" s="243" t="s">
        <v>2087</v>
      </c>
      <c r="E10" s="270" t="s">
        <v>2104</v>
      </c>
      <c r="F10" s="243" t="s">
        <v>17</v>
      </c>
      <c r="G10" s="243" t="s">
        <v>1046</v>
      </c>
      <c r="H10" s="243" t="s">
        <v>1299</v>
      </c>
      <c r="I10" s="243"/>
      <c r="J10" s="243" t="s">
        <v>1300</v>
      </c>
      <c r="K10" s="243" t="s">
        <v>1341</v>
      </c>
      <c r="L10" s="248"/>
      <c r="M10" s="248"/>
      <c r="N10" s="242" t="s">
        <v>1340</v>
      </c>
      <c r="O10" s="198"/>
      <c r="P10" s="198"/>
      <c r="Q10" s="150"/>
      <c r="R10" s="212"/>
      <c r="S10" s="214"/>
      <c r="T10" s="145"/>
      <c r="U10" s="158"/>
      <c r="V10" s="163"/>
      <c r="W10" s="147"/>
      <c r="X10" s="147"/>
    </row>
    <row r="11" spans="1:24" ht="189" x14ac:dyDescent="0.2">
      <c r="A11" s="241" t="s">
        <v>1942</v>
      </c>
      <c r="B11" s="250"/>
      <c r="C11" s="243" t="s">
        <v>2088</v>
      </c>
      <c r="D11" s="243" t="s">
        <v>1338</v>
      </c>
      <c r="E11" s="270" t="s">
        <v>2104</v>
      </c>
      <c r="F11" s="243" t="s">
        <v>17</v>
      </c>
      <c r="G11" s="243" t="s">
        <v>1046</v>
      </c>
      <c r="H11" s="243" t="s">
        <v>1299</v>
      </c>
      <c r="I11" s="243"/>
      <c r="J11" s="243" t="s">
        <v>2050</v>
      </c>
      <c r="K11" s="243" t="s">
        <v>2051</v>
      </c>
      <c r="L11" s="248"/>
      <c r="M11" s="248"/>
      <c r="N11" s="247" t="s">
        <v>2051</v>
      </c>
      <c r="O11" s="198"/>
      <c r="P11" s="198"/>
      <c r="Q11" s="150"/>
      <c r="R11" s="212"/>
      <c r="S11" s="214"/>
      <c r="T11" s="145"/>
      <c r="U11" s="146"/>
      <c r="V11" s="163"/>
      <c r="W11" s="147"/>
      <c r="X11" s="199"/>
    </row>
    <row r="12" spans="1:24" ht="189" x14ac:dyDescent="0.2">
      <c r="A12" s="241" t="s">
        <v>1946</v>
      </c>
      <c r="B12" s="250"/>
      <c r="C12" s="243" t="s">
        <v>1951</v>
      </c>
      <c r="D12" s="243" t="s">
        <v>1952</v>
      </c>
      <c r="E12" s="270" t="s">
        <v>2104</v>
      </c>
      <c r="F12" s="243" t="s">
        <v>17</v>
      </c>
      <c r="G12" s="243" t="s">
        <v>1046</v>
      </c>
      <c r="H12" s="243" t="s">
        <v>1299</v>
      </c>
      <c r="I12" s="243"/>
      <c r="J12" s="243" t="s">
        <v>1953</v>
      </c>
      <c r="K12" s="243" t="s">
        <v>1954</v>
      </c>
      <c r="L12" s="248"/>
      <c r="M12" s="248"/>
      <c r="N12" s="247" t="s">
        <v>1955</v>
      </c>
      <c r="O12" s="198"/>
      <c r="P12" s="198"/>
      <c r="Q12" s="150"/>
      <c r="R12" s="212"/>
      <c r="S12" s="214"/>
      <c r="T12" s="145"/>
      <c r="U12" s="146"/>
      <c r="V12" s="163"/>
      <c r="W12" s="147"/>
      <c r="X12" s="199"/>
    </row>
    <row r="13" spans="1:24" ht="236.25" x14ac:dyDescent="0.2">
      <c r="A13" s="241" t="s">
        <v>1947</v>
      </c>
      <c r="B13" s="250"/>
      <c r="C13" s="243" t="s">
        <v>2089</v>
      </c>
      <c r="D13" s="243" t="s">
        <v>1337</v>
      </c>
      <c r="E13" s="270" t="s">
        <v>2105</v>
      </c>
      <c r="F13" s="243" t="s">
        <v>17</v>
      </c>
      <c r="G13" s="243" t="s">
        <v>1046</v>
      </c>
      <c r="H13" s="243" t="s">
        <v>1299</v>
      </c>
      <c r="I13" s="243"/>
      <c r="J13" s="243" t="s">
        <v>1319</v>
      </c>
      <c r="K13" s="243" t="s">
        <v>1336</v>
      </c>
      <c r="L13" s="248"/>
      <c r="M13" s="248"/>
      <c r="N13" s="242" t="s">
        <v>1335</v>
      </c>
      <c r="O13" s="198"/>
      <c r="P13" s="198"/>
      <c r="Q13" s="150"/>
      <c r="R13" s="212"/>
      <c r="S13" s="214"/>
      <c r="T13" s="145"/>
      <c r="U13" s="146"/>
      <c r="V13" s="163"/>
      <c r="W13" s="147"/>
      <c r="X13" s="199"/>
    </row>
    <row r="14" spans="1:24" ht="157.5" x14ac:dyDescent="0.2">
      <c r="A14" s="241" t="s">
        <v>1948</v>
      </c>
      <c r="B14" s="250"/>
      <c r="C14" s="243" t="s">
        <v>2090</v>
      </c>
      <c r="D14" s="243" t="s">
        <v>1334</v>
      </c>
      <c r="E14" s="270" t="s">
        <v>2105</v>
      </c>
      <c r="F14" s="243" t="s">
        <v>17</v>
      </c>
      <c r="G14" s="243" t="s">
        <v>1046</v>
      </c>
      <c r="H14" s="243" t="s">
        <v>1299</v>
      </c>
      <c r="I14" s="243"/>
      <c r="J14" s="243" t="s">
        <v>1319</v>
      </c>
      <c r="K14" s="243" t="s">
        <v>1333</v>
      </c>
      <c r="L14" s="248"/>
      <c r="M14" s="248"/>
      <c r="N14" s="242" t="s">
        <v>1332</v>
      </c>
      <c r="O14" s="198"/>
      <c r="P14" s="198"/>
      <c r="Q14" s="150"/>
      <c r="R14" s="212"/>
      <c r="S14" s="214"/>
      <c r="T14" s="145"/>
      <c r="U14" s="146"/>
      <c r="V14" s="163"/>
      <c r="W14" s="147"/>
      <c r="X14" s="199"/>
    </row>
    <row r="15" spans="1:24" ht="178.5" customHeight="1" x14ac:dyDescent="0.2">
      <c r="A15" s="241" t="s">
        <v>1949</v>
      </c>
      <c r="B15" s="250"/>
      <c r="C15" s="243" t="s">
        <v>2091</v>
      </c>
      <c r="D15" s="243" t="s">
        <v>1331</v>
      </c>
      <c r="E15" s="270" t="s">
        <v>2105</v>
      </c>
      <c r="F15" s="243" t="s">
        <v>17</v>
      </c>
      <c r="G15" s="243" t="s">
        <v>1046</v>
      </c>
      <c r="H15" s="243" t="s">
        <v>1299</v>
      </c>
      <c r="I15" s="243"/>
      <c r="J15" s="243" t="s">
        <v>1319</v>
      </c>
      <c r="K15" s="243" t="s">
        <v>1330</v>
      </c>
      <c r="L15" s="248"/>
      <c r="M15" s="248"/>
      <c r="N15" s="242" t="s">
        <v>1329</v>
      </c>
      <c r="O15" s="198"/>
      <c r="P15" s="198"/>
      <c r="Q15" s="150"/>
      <c r="R15" s="212"/>
      <c r="S15" s="214"/>
      <c r="T15" s="145"/>
      <c r="U15" s="146"/>
      <c r="V15" s="163"/>
      <c r="W15" s="147"/>
      <c r="X15" s="199"/>
    </row>
    <row r="16" spans="1:24" ht="189" x14ac:dyDescent="0.2">
      <c r="A16" s="241" t="s">
        <v>1950</v>
      </c>
      <c r="B16" s="251"/>
      <c r="C16" s="243" t="s">
        <v>1314</v>
      </c>
      <c r="D16" s="243" t="s">
        <v>1313</v>
      </c>
      <c r="E16" s="270" t="s">
        <v>2105</v>
      </c>
      <c r="F16" s="243" t="s">
        <v>17</v>
      </c>
      <c r="G16" s="243" t="s">
        <v>1046</v>
      </c>
      <c r="H16" s="243" t="s">
        <v>1299</v>
      </c>
      <c r="I16" s="243"/>
      <c r="J16" s="243" t="s">
        <v>1312</v>
      </c>
      <c r="K16" s="243" t="s">
        <v>1311</v>
      </c>
      <c r="L16" s="252"/>
      <c r="M16" s="252"/>
      <c r="N16" s="247" t="s">
        <v>1310</v>
      </c>
      <c r="O16" s="198"/>
      <c r="P16" s="198"/>
      <c r="Q16" s="150"/>
      <c r="R16" s="212"/>
      <c r="S16" s="214"/>
      <c r="T16" s="145"/>
      <c r="U16" s="146"/>
      <c r="V16" s="163"/>
      <c r="W16" s="147"/>
      <c r="X16" s="199"/>
    </row>
    <row r="17" spans="1:24" ht="236.25" x14ac:dyDescent="0.2">
      <c r="A17" s="241" t="s">
        <v>1956</v>
      </c>
      <c r="B17" s="253"/>
      <c r="C17" s="243" t="s">
        <v>1961</v>
      </c>
      <c r="D17" s="243" t="s">
        <v>1962</v>
      </c>
      <c r="E17" s="270" t="s">
        <v>2094</v>
      </c>
      <c r="F17" s="243" t="s">
        <v>17</v>
      </c>
      <c r="G17" s="243" t="s">
        <v>1046</v>
      </c>
      <c r="H17" s="243" t="s">
        <v>1299</v>
      </c>
      <c r="I17" s="243"/>
      <c r="J17" s="243" t="s">
        <v>1300</v>
      </c>
      <c r="K17" s="243" t="s">
        <v>1328</v>
      </c>
      <c r="L17" s="248"/>
      <c r="M17" s="248"/>
      <c r="N17" s="242" t="s">
        <v>1327</v>
      </c>
      <c r="O17" s="198"/>
      <c r="P17" s="198"/>
      <c r="Q17" s="150"/>
      <c r="R17" s="212"/>
      <c r="S17" s="214"/>
      <c r="T17" s="145"/>
      <c r="U17" s="146"/>
      <c r="V17" s="163"/>
      <c r="W17" s="147"/>
      <c r="X17" s="199"/>
    </row>
    <row r="18" spans="1:24" ht="44.25" customHeight="1" x14ac:dyDescent="0.2">
      <c r="A18" s="241" t="s">
        <v>1957</v>
      </c>
      <c r="B18" s="253"/>
      <c r="C18" s="243" t="s">
        <v>1964</v>
      </c>
      <c r="D18" s="243" t="s">
        <v>1965</v>
      </c>
      <c r="E18" s="270" t="s">
        <v>2095</v>
      </c>
      <c r="F18" s="243" t="s">
        <v>17</v>
      </c>
      <c r="G18" s="243" t="s">
        <v>1046</v>
      </c>
      <c r="H18" s="243" t="s">
        <v>1299</v>
      </c>
      <c r="I18" s="243"/>
      <c r="J18" s="243" t="s">
        <v>1326</v>
      </c>
      <c r="K18" s="243" t="s">
        <v>1325</v>
      </c>
      <c r="L18" s="248"/>
      <c r="M18" s="248"/>
      <c r="N18" s="247" t="s">
        <v>1324</v>
      </c>
      <c r="O18" s="198"/>
      <c r="P18" s="198"/>
      <c r="Q18" s="150"/>
      <c r="R18" s="212"/>
      <c r="S18" s="214"/>
      <c r="T18" s="145"/>
      <c r="U18" s="146"/>
      <c r="V18" s="163"/>
      <c r="W18" s="147"/>
      <c r="X18" s="199"/>
    </row>
    <row r="19" spans="1:24" ht="204.75" x14ac:dyDescent="0.2">
      <c r="A19" s="241" t="s">
        <v>1958</v>
      </c>
      <c r="B19" s="253"/>
      <c r="C19" s="243" t="s">
        <v>1323</v>
      </c>
      <c r="D19" s="243" t="s">
        <v>1322</v>
      </c>
      <c r="E19" s="270" t="s">
        <v>2094</v>
      </c>
      <c r="F19" s="243" t="s">
        <v>17</v>
      </c>
      <c r="G19" s="243" t="s">
        <v>1046</v>
      </c>
      <c r="H19" s="243" t="s">
        <v>1299</v>
      </c>
      <c r="I19" s="243"/>
      <c r="J19" s="243" t="s">
        <v>1319</v>
      </c>
      <c r="K19" s="243" t="s">
        <v>1321</v>
      </c>
      <c r="L19" s="248"/>
      <c r="M19" s="248"/>
      <c r="N19" s="247" t="s">
        <v>1320</v>
      </c>
      <c r="O19" s="198"/>
      <c r="P19" s="198"/>
      <c r="Q19" s="150"/>
      <c r="R19" s="212"/>
      <c r="S19" s="214"/>
      <c r="T19" s="145"/>
      <c r="U19" s="146"/>
      <c r="V19" s="163"/>
      <c r="W19" s="147"/>
      <c r="X19" s="199"/>
    </row>
    <row r="20" spans="1:24" ht="220.5" x14ac:dyDescent="0.2">
      <c r="A20" s="241" t="s">
        <v>1959</v>
      </c>
      <c r="B20" s="251"/>
      <c r="C20" s="243" t="s">
        <v>2052</v>
      </c>
      <c r="D20" s="243" t="s">
        <v>1318</v>
      </c>
      <c r="E20" s="270" t="s">
        <v>2094</v>
      </c>
      <c r="F20" s="243" t="s">
        <v>17</v>
      </c>
      <c r="G20" s="243" t="s">
        <v>1046</v>
      </c>
      <c r="H20" s="243" t="s">
        <v>1299</v>
      </c>
      <c r="I20" s="243"/>
      <c r="J20" s="243" t="s">
        <v>1319</v>
      </c>
      <c r="K20" s="243" t="s">
        <v>2053</v>
      </c>
      <c r="L20" s="248"/>
      <c r="M20" s="248"/>
      <c r="N20" s="254" t="s">
        <v>2054</v>
      </c>
      <c r="O20" s="198"/>
      <c r="P20" s="198"/>
      <c r="Q20" s="150"/>
      <c r="R20" s="212"/>
      <c r="S20" s="214"/>
      <c r="T20" s="145"/>
      <c r="U20" s="146"/>
      <c r="V20" s="163"/>
      <c r="W20" s="147"/>
      <c r="X20" s="199"/>
    </row>
    <row r="21" spans="1:24" ht="157.5" x14ac:dyDescent="0.2">
      <c r="A21" s="241" t="s">
        <v>1960</v>
      </c>
      <c r="B21" s="251"/>
      <c r="C21" s="243" t="s">
        <v>2055</v>
      </c>
      <c r="D21" s="243" t="s">
        <v>1318</v>
      </c>
      <c r="E21" s="270" t="s">
        <v>2094</v>
      </c>
      <c r="F21" s="243" t="s">
        <v>17</v>
      </c>
      <c r="G21" s="243" t="s">
        <v>1046</v>
      </c>
      <c r="H21" s="243" t="s">
        <v>1299</v>
      </c>
      <c r="I21" s="243"/>
      <c r="J21" s="243" t="s">
        <v>1300</v>
      </c>
      <c r="K21" s="243" t="s">
        <v>1317</v>
      </c>
      <c r="L21" s="248"/>
      <c r="M21" s="248"/>
      <c r="N21" s="254" t="s">
        <v>1316</v>
      </c>
      <c r="O21" s="198"/>
      <c r="P21" s="198"/>
      <c r="Q21" s="150"/>
      <c r="R21" s="212"/>
      <c r="S21" s="214"/>
      <c r="T21" s="145"/>
      <c r="U21" s="146"/>
      <c r="V21" s="163"/>
      <c r="W21" s="147"/>
      <c r="X21" s="199"/>
    </row>
    <row r="22" spans="1:24" ht="204.75" x14ac:dyDescent="0.2">
      <c r="A22" s="241" t="s">
        <v>1963</v>
      </c>
      <c r="B22" s="251"/>
      <c r="C22" s="243" t="s">
        <v>2056</v>
      </c>
      <c r="D22" s="243" t="s">
        <v>1318</v>
      </c>
      <c r="E22" s="270" t="s">
        <v>2096</v>
      </c>
      <c r="F22" s="243" t="s">
        <v>17</v>
      </c>
      <c r="G22" s="243" t="s">
        <v>1046</v>
      </c>
      <c r="H22" s="243" t="s">
        <v>1299</v>
      </c>
      <c r="I22" s="243"/>
      <c r="J22" s="243" t="s">
        <v>1319</v>
      </c>
      <c r="K22" s="243" t="s">
        <v>2057</v>
      </c>
      <c r="L22" s="248"/>
      <c r="M22" s="248"/>
      <c r="N22" s="254" t="s">
        <v>2058</v>
      </c>
      <c r="O22" s="198"/>
      <c r="P22" s="198"/>
      <c r="Q22" s="150"/>
      <c r="R22" s="212"/>
      <c r="S22" s="214"/>
      <c r="T22" s="145"/>
      <c r="U22" s="146"/>
      <c r="V22" s="163"/>
      <c r="W22" s="147"/>
      <c r="X22" s="199"/>
    </row>
    <row r="23" spans="1:24" ht="252" x14ac:dyDescent="0.2">
      <c r="A23" s="241" t="s">
        <v>1966</v>
      </c>
      <c r="B23" s="251"/>
      <c r="C23" s="243" t="s">
        <v>1309</v>
      </c>
      <c r="D23" s="243" t="s">
        <v>1308</v>
      </c>
      <c r="E23" s="270" t="s">
        <v>2095</v>
      </c>
      <c r="F23" s="243" t="s">
        <v>17</v>
      </c>
      <c r="G23" s="243" t="s">
        <v>1046</v>
      </c>
      <c r="H23" s="243" t="s">
        <v>1299</v>
      </c>
      <c r="I23" s="243"/>
      <c r="J23" s="243" t="s">
        <v>1301</v>
      </c>
      <c r="K23" s="243" t="s">
        <v>1307</v>
      </c>
      <c r="L23" s="248"/>
      <c r="M23" s="248"/>
      <c r="N23" s="254" t="s">
        <v>1306</v>
      </c>
      <c r="O23" s="198"/>
      <c r="P23" s="198"/>
      <c r="Q23" s="150"/>
      <c r="R23" s="212"/>
      <c r="S23" s="214"/>
      <c r="T23" s="145"/>
      <c r="U23" s="146"/>
      <c r="V23" s="163"/>
      <c r="W23" s="147"/>
      <c r="X23" s="199"/>
    </row>
    <row r="24" spans="1:24" ht="236.25" x14ac:dyDescent="0.2">
      <c r="A24" s="241" t="s">
        <v>1967</v>
      </c>
      <c r="B24" s="251"/>
      <c r="C24" s="243" t="s">
        <v>1979</v>
      </c>
      <c r="D24" s="243" t="s">
        <v>1980</v>
      </c>
      <c r="E24" s="270" t="s">
        <v>2095</v>
      </c>
      <c r="F24" s="243" t="s">
        <v>17</v>
      </c>
      <c r="G24" s="243" t="s">
        <v>1046</v>
      </c>
      <c r="H24" s="243" t="s">
        <v>1299</v>
      </c>
      <c r="I24" s="243"/>
      <c r="J24" s="243" t="s">
        <v>2059</v>
      </c>
      <c r="K24" s="243" t="s">
        <v>1305</v>
      </c>
      <c r="L24" s="248"/>
      <c r="M24" s="248"/>
      <c r="N24" s="254" t="s">
        <v>1304</v>
      </c>
      <c r="O24" s="198"/>
      <c r="P24" s="198"/>
      <c r="Q24" s="150"/>
      <c r="R24" s="212"/>
      <c r="S24" s="214"/>
      <c r="T24" s="145"/>
      <c r="U24" s="146"/>
      <c r="V24" s="163"/>
      <c r="W24" s="147"/>
      <c r="X24" s="199"/>
    </row>
    <row r="25" spans="1:24" ht="252" x14ac:dyDescent="0.2">
      <c r="A25" s="241" t="s">
        <v>1968</v>
      </c>
      <c r="B25" s="251"/>
      <c r="C25" s="243" t="s">
        <v>1982</v>
      </c>
      <c r="D25" s="243" t="s">
        <v>1983</v>
      </c>
      <c r="E25" s="270" t="s">
        <v>2095</v>
      </c>
      <c r="F25" s="243" t="s">
        <v>17</v>
      </c>
      <c r="G25" s="243" t="s">
        <v>1046</v>
      </c>
      <c r="H25" s="243" t="s">
        <v>1299</v>
      </c>
      <c r="I25" s="243"/>
      <c r="J25" s="243" t="s">
        <v>2059</v>
      </c>
      <c r="K25" s="243" t="s">
        <v>1984</v>
      </c>
      <c r="L25" s="248"/>
      <c r="M25" s="248"/>
      <c r="N25" s="254" t="s">
        <v>1985</v>
      </c>
      <c r="O25" s="198"/>
      <c r="P25" s="198"/>
      <c r="Q25" s="150"/>
      <c r="R25" s="212"/>
      <c r="S25" s="214"/>
      <c r="T25" s="145"/>
      <c r="U25" s="146"/>
      <c r="V25" s="163"/>
      <c r="W25" s="147"/>
      <c r="X25" s="199"/>
    </row>
    <row r="26" spans="1:24" ht="126" x14ac:dyDescent="0.2">
      <c r="A26" s="241" t="s">
        <v>1969</v>
      </c>
      <c r="B26" s="251"/>
      <c r="C26" s="243" t="s">
        <v>1987</v>
      </c>
      <c r="D26" s="243" t="s">
        <v>1988</v>
      </c>
      <c r="E26" s="270" t="s">
        <v>2094</v>
      </c>
      <c r="F26" s="243" t="s">
        <v>17</v>
      </c>
      <c r="G26" s="243" t="s">
        <v>1046</v>
      </c>
      <c r="H26" s="243" t="s">
        <v>1299</v>
      </c>
      <c r="I26" s="243"/>
      <c r="J26" s="243" t="s">
        <v>2060</v>
      </c>
      <c r="K26" s="243" t="s">
        <v>1989</v>
      </c>
      <c r="L26" s="255"/>
      <c r="M26" s="255"/>
      <c r="N26" s="256" t="s">
        <v>1990</v>
      </c>
      <c r="O26" s="198"/>
      <c r="P26" s="198"/>
      <c r="Q26" s="150"/>
      <c r="R26" s="212"/>
      <c r="S26" s="214"/>
      <c r="T26" s="145"/>
      <c r="U26" s="146"/>
      <c r="V26" s="163" t="s">
        <v>1302</v>
      </c>
      <c r="W26" s="147"/>
      <c r="X26" s="199"/>
    </row>
    <row r="27" spans="1:24" ht="126" x14ac:dyDescent="0.2">
      <c r="A27" s="241" t="s">
        <v>1970</v>
      </c>
      <c r="B27" s="251"/>
      <c r="C27" s="243" t="s">
        <v>1992</v>
      </c>
      <c r="D27" s="243" t="s">
        <v>1993</v>
      </c>
      <c r="E27" s="270" t="s">
        <v>2094</v>
      </c>
      <c r="F27" s="243" t="s">
        <v>17</v>
      </c>
      <c r="G27" s="243" t="s">
        <v>1046</v>
      </c>
      <c r="H27" s="243" t="s">
        <v>1299</v>
      </c>
      <c r="I27" s="243"/>
      <c r="J27" s="243" t="s">
        <v>2060</v>
      </c>
      <c r="K27" s="243" t="s">
        <v>1994</v>
      </c>
      <c r="L27" s="255"/>
      <c r="M27" s="255"/>
      <c r="N27" s="256" t="s">
        <v>1995</v>
      </c>
      <c r="O27" s="198"/>
      <c r="P27" s="198"/>
      <c r="Q27" s="150"/>
      <c r="R27" s="212"/>
      <c r="S27" s="214"/>
      <c r="T27" s="145"/>
      <c r="U27" s="130"/>
      <c r="V27" s="163"/>
      <c r="W27" s="147"/>
      <c r="X27" s="199"/>
    </row>
    <row r="28" spans="1:24" ht="167.25" customHeight="1" x14ac:dyDescent="0.2">
      <c r="A28" s="241" t="s">
        <v>1971</v>
      </c>
      <c r="B28" s="251"/>
      <c r="C28" s="243" t="s">
        <v>2061</v>
      </c>
      <c r="D28" s="243" t="s">
        <v>2092</v>
      </c>
      <c r="E28" s="270" t="s">
        <v>2094</v>
      </c>
      <c r="F28" s="243" t="s">
        <v>17</v>
      </c>
      <c r="G28" s="243" t="s">
        <v>1046</v>
      </c>
      <c r="H28" s="243" t="s">
        <v>1299</v>
      </c>
      <c r="I28" s="243"/>
      <c r="J28" s="243" t="s">
        <v>2093</v>
      </c>
      <c r="K28" s="243" t="s">
        <v>2062</v>
      </c>
      <c r="L28" s="255"/>
      <c r="M28" s="255"/>
      <c r="N28" s="243" t="s">
        <v>2062</v>
      </c>
      <c r="O28" s="198"/>
      <c r="P28" s="198"/>
      <c r="Q28" s="150"/>
      <c r="R28" s="212"/>
      <c r="S28" s="214"/>
      <c r="T28" s="144"/>
      <c r="U28" s="146"/>
      <c r="V28" s="163"/>
      <c r="W28" s="147"/>
      <c r="X28" s="199"/>
    </row>
    <row r="29" spans="1:24" ht="220.5" x14ac:dyDescent="0.2">
      <c r="A29" s="241" t="s">
        <v>1972</v>
      </c>
      <c r="B29" s="258"/>
      <c r="C29" s="243" t="s">
        <v>2003</v>
      </c>
      <c r="D29" s="243" t="s">
        <v>2003</v>
      </c>
      <c r="E29" s="270" t="s">
        <v>2097</v>
      </c>
      <c r="F29" s="243" t="s">
        <v>17</v>
      </c>
      <c r="G29" s="243" t="s">
        <v>1046</v>
      </c>
      <c r="H29" s="243" t="s">
        <v>1299</v>
      </c>
      <c r="I29" s="243"/>
      <c r="J29" s="243" t="s">
        <v>1303</v>
      </c>
      <c r="K29" s="243" t="s">
        <v>2063</v>
      </c>
      <c r="L29" s="259"/>
      <c r="M29" s="259"/>
      <c r="N29" s="254" t="s">
        <v>2063</v>
      </c>
      <c r="O29" s="198"/>
      <c r="P29" s="198"/>
      <c r="Q29" s="150"/>
      <c r="R29" s="212"/>
      <c r="S29" s="214"/>
      <c r="T29" s="144"/>
      <c r="U29" s="138"/>
      <c r="V29" s="315"/>
      <c r="W29" s="147"/>
      <c r="X29" s="199"/>
    </row>
    <row r="30" spans="1:24" s="160" customFormat="1" ht="236.25" x14ac:dyDescent="0.2">
      <c r="A30" s="241" t="s">
        <v>1973</v>
      </c>
      <c r="B30" s="258"/>
      <c r="C30" s="243" t="s">
        <v>2004</v>
      </c>
      <c r="D30" s="243" t="s">
        <v>2004</v>
      </c>
      <c r="E30" s="270" t="s">
        <v>2097</v>
      </c>
      <c r="F30" s="243" t="s">
        <v>19</v>
      </c>
      <c r="G30" s="243" t="s">
        <v>1046</v>
      </c>
      <c r="H30" s="243" t="s">
        <v>1299</v>
      </c>
      <c r="I30" s="243"/>
      <c r="J30" s="243" t="s">
        <v>2005</v>
      </c>
      <c r="K30" s="243" t="s">
        <v>1336</v>
      </c>
      <c r="L30" s="260"/>
      <c r="M30" s="260"/>
      <c r="N30" s="242" t="s">
        <v>1335</v>
      </c>
      <c r="O30" s="198"/>
      <c r="P30" s="198"/>
      <c r="Q30" s="150"/>
      <c r="R30" s="212"/>
      <c r="S30" s="214"/>
      <c r="T30" s="144"/>
      <c r="U30" s="157"/>
      <c r="V30" s="314"/>
      <c r="W30" s="147"/>
      <c r="X30" s="225"/>
    </row>
    <row r="31" spans="1:24" s="160" customFormat="1" ht="252" x14ac:dyDescent="0.2">
      <c r="A31" s="241" t="s">
        <v>1974</v>
      </c>
      <c r="B31" s="262"/>
      <c r="C31" s="243" t="s">
        <v>2064</v>
      </c>
      <c r="D31" s="243" t="s">
        <v>1298</v>
      </c>
      <c r="E31" s="243" t="s">
        <v>2098</v>
      </c>
      <c r="F31" s="243" t="s">
        <v>17</v>
      </c>
      <c r="G31" s="243" t="s">
        <v>1046</v>
      </c>
      <c r="H31" s="243" t="s">
        <v>1299</v>
      </c>
      <c r="I31" s="243"/>
      <c r="J31" s="243" t="s">
        <v>2006</v>
      </c>
      <c r="K31" s="243" t="s">
        <v>2007</v>
      </c>
      <c r="L31" s="263"/>
      <c r="M31" s="264"/>
      <c r="N31" s="264" t="s">
        <v>2008</v>
      </c>
      <c r="O31" s="198"/>
      <c r="P31" s="198"/>
      <c r="Q31" s="150"/>
      <c r="R31" s="212"/>
      <c r="S31" s="214"/>
      <c r="T31" s="144"/>
      <c r="U31" s="157"/>
      <c r="V31" s="314"/>
      <c r="W31" s="147"/>
      <c r="X31" s="225"/>
    </row>
    <row r="32" spans="1:24" s="160" customFormat="1" ht="204.75" x14ac:dyDescent="0.2">
      <c r="A32" s="241" t="s">
        <v>1975</v>
      </c>
      <c r="B32" s="262"/>
      <c r="C32" s="243" t="s">
        <v>2009</v>
      </c>
      <c r="D32" s="243" t="s">
        <v>2009</v>
      </c>
      <c r="E32" s="243" t="s">
        <v>2094</v>
      </c>
      <c r="F32" s="243" t="s">
        <v>17</v>
      </c>
      <c r="G32" s="243" t="s">
        <v>1046</v>
      </c>
      <c r="H32" s="243" t="s">
        <v>1299</v>
      </c>
      <c r="I32" s="243"/>
      <c r="J32" s="243" t="s">
        <v>2065</v>
      </c>
      <c r="K32" s="243" t="s">
        <v>2010</v>
      </c>
      <c r="L32" s="242"/>
      <c r="M32" s="242"/>
      <c r="N32" s="242" t="s">
        <v>2011</v>
      </c>
      <c r="O32" s="198"/>
      <c r="P32" s="198"/>
      <c r="Q32" s="150"/>
      <c r="R32" s="212"/>
      <c r="S32" s="214"/>
      <c r="T32" s="144"/>
      <c r="U32" s="157"/>
      <c r="V32" s="314"/>
      <c r="W32" s="147"/>
      <c r="X32" s="225"/>
    </row>
    <row r="33" spans="1:24" s="160" customFormat="1" ht="141.75" x14ac:dyDescent="0.2">
      <c r="A33" s="241" t="s">
        <v>1976</v>
      </c>
      <c r="B33" s="262"/>
      <c r="C33" s="243" t="s">
        <v>2014</v>
      </c>
      <c r="D33" s="243" t="s">
        <v>2066</v>
      </c>
      <c r="E33" s="243" t="s">
        <v>2099</v>
      </c>
      <c r="F33" s="243" t="s">
        <v>17</v>
      </c>
      <c r="G33" s="243" t="s">
        <v>1046</v>
      </c>
      <c r="H33" s="243" t="s">
        <v>1299</v>
      </c>
      <c r="I33" s="243"/>
      <c r="J33" s="243" t="s">
        <v>2015</v>
      </c>
      <c r="K33" s="243" t="s">
        <v>2012</v>
      </c>
      <c r="L33" s="242"/>
      <c r="M33" s="242"/>
      <c r="N33" s="242" t="s">
        <v>2013</v>
      </c>
      <c r="O33" s="198"/>
      <c r="P33" s="198"/>
      <c r="Q33" s="203"/>
      <c r="R33" s="212"/>
      <c r="S33" s="214"/>
      <c r="T33" s="177"/>
      <c r="U33" s="157"/>
      <c r="V33" s="314"/>
      <c r="W33" s="147"/>
      <c r="X33" s="225"/>
    </row>
    <row r="34" spans="1:24" ht="409.5" x14ac:dyDescent="0.2">
      <c r="A34" s="241" t="s">
        <v>1977</v>
      </c>
      <c r="B34" s="251"/>
      <c r="C34" s="243" t="s">
        <v>1715</v>
      </c>
      <c r="D34" s="243" t="s">
        <v>1715</v>
      </c>
      <c r="E34" s="243" t="s">
        <v>2100</v>
      </c>
      <c r="F34" s="243" t="s">
        <v>17</v>
      </c>
      <c r="G34" s="243" t="s">
        <v>1046</v>
      </c>
      <c r="H34" s="243" t="s">
        <v>1299</v>
      </c>
      <c r="I34" s="243"/>
      <c r="J34" s="243" t="s">
        <v>2016</v>
      </c>
      <c r="K34" s="243" t="s">
        <v>2017</v>
      </c>
      <c r="L34" s="242"/>
      <c r="M34" s="242" t="s">
        <v>2018</v>
      </c>
      <c r="N34" s="242" t="s">
        <v>2018</v>
      </c>
      <c r="O34" s="198"/>
      <c r="P34" s="198"/>
      <c r="Q34" s="223"/>
      <c r="R34" s="212"/>
      <c r="S34" s="229"/>
      <c r="T34" s="191"/>
      <c r="U34" s="138"/>
      <c r="V34" s="315"/>
      <c r="W34" s="147"/>
      <c r="X34" s="199"/>
    </row>
    <row r="35" spans="1:24" ht="117.75" customHeight="1" x14ac:dyDescent="0.2">
      <c r="A35" s="241" t="s">
        <v>1978</v>
      </c>
      <c r="B35" s="251"/>
      <c r="C35" s="243" t="s">
        <v>1716</v>
      </c>
      <c r="D35" s="243" t="s">
        <v>1717</v>
      </c>
      <c r="E35" s="243" t="s">
        <v>2100</v>
      </c>
      <c r="F35" s="243" t="s">
        <v>17</v>
      </c>
      <c r="G35" s="243" t="s">
        <v>1046</v>
      </c>
      <c r="H35" s="243" t="s">
        <v>1299</v>
      </c>
      <c r="I35" s="243"/>
      <c r="J35" s="243" t="s">
        <v>2016</v>
      </c>
      <c r="K35" s="243" t="s">
        <v>2019</v>
      </c>
      <c r="L35" s="242"/>
      <c r="M35" s="242" t="s">
        <v>2020</v>
      </c>
      <c r="N35" s="242" t="s">
        <v>2020</v>
      </c>
      <c r="O35" s="198"/>
      <c r="P35" s="198"/>
      <c r="Q35" s="223"/>
      <c r="R35" s="212"/>
      <c r="S35" s="229"/>
      <c r="T35" s="191"/>
      <c r="U35" s="138"/>
      <c r="V35" s="315"/>
      <c r="W35" s="147"/>
      <c r="X35" s="199"/>
    </row>
    <row r="36" spans="1:24" ht="409.5" x14ac:dyDescent="0.2">
      <c r="A36" s="241" t="s">
        <v>1981</v>
      </c>
      <c r="B36" s="251"/>
      <c r="C36" s="243" t="s">
        <v>1718</v>
      </c>
      <c r="D36" s="243" t="s">
        <v>1718</v>
      </c>
      <c r="E36" s="243" t="s">
        <v>2100</v>
      </c>
      <c r="F36" s="243" t="s">
        <v>17</v>
      </c>
      <c r="G36" s="243" t="s">
        <v>1046</v>
      </c>
      <c r="H36" s="243" t="s">
        <v>1299</v>
      </c>
      <c r="I36" s="243"/>
      <c r="J36" s="243" t="s">
        <v>2067</v>
      </c>
      <c r="K36" s="243" t="s">
        <v>1725</v>
      </c>
      <c r="L36" s="242"/>
      <c r="M36" s="242" t="s">
        <v>1726</v>
      </c>
      <c r="N36" s="242" t="s">
        <v>1726</v>
      </c>
      <c r="P36" s="198"/>
      <c r="Q36" s="223"/>
      <c r="R36" s="212"/>
      <c r="S36" s="229"/>
      <c r="W36" s="147"/>
      <c r="X36" s="199"/>
    </row>
    <row r="37" spans="1:24" ht="299.25" x14ac:dyDescent="0.2">
      <c r="A37" s="241" t="s">
        <v>1986</v>
      </c>
      <c r="B37" s="251"/>
      <c r="C37" s="243" t="s">
        <v>2021</v>
      </c>
      <c r="D37" s="243" t="s">
        <v>1719</v>
      </c>
      <c r="E37" s="243" t="s">
        <v>2100</v>
      </c>
      <c r="F37" s="243" t="s">
        <v>17</v>
      </c>
      <c r="G37" s="243" t="s">
        <v>1046</v>
      </c>
      <c r="H37" s="243" t="s">
        <v>1299</v>
      </c>
      <c r="I37" s="243"/>
      <c r="J37" s="243" t="s">
        <v>2016</v>
      </c>
      <c r="K37" s="243" t="s">
        <v>2022</v>
      </c>
      <c r="L37" s="242"/>
      <c r="M37" s="242" t="s">
        <v>1727</v>
      </c>
      <c r="N37" s="242" t="s">
        <v>1727</v>
      </c>
      <c r="P37" s="198"/>
      <c r="Q37" s="223"/>
      <c r="R37" s="212"/>
      <c r="S37" s="229"/>
      <c r="W37" s="147"/>
      <c r="X37" s="199"/>
    </row>
    <row r="38" spans="1:24" ht="315" x14ac:dyDescent="0.2">
      <c r="A38" s="241" t="s">
        <v>1991</v>
      </c>
      <c r="B38" s="251"/>
      <c r="C38" s="243" t="s">
        <v>2024</v>
      </c>
      <c r="D38" s="243" t="s">
        <v>1720</v>
      </c>
      <c r="E38" s="243" t="s">
        <v>2100</v>
      </c>
      <c r="F38" s="243" t="s">
        <v>17</v>
      </c>
      <c r="G38" s="243" t="s">
        <v>1046</v>
      </c>
      <c r="H38" s="243" t="s">
        <v>1299</v>
      </c>
      <c r="I38" s="243"/>
      <c r="J38" s="243" t="s">
        <v>2016</v>
      </c>
      <c r="K38" s="243" t="s">
        <v>2025</v>
      </c>
      <c r="L38" s="242"/>
      <c r="M38" s="242" t="s">
        <v>2026</v>
      </c>
      <c r="N38" s="242" t="s">
        <v>2026</v>
      </c>
      <c r="P38" s="198"/>
      <c r="Q38" s="223"/>
      <c r="R38" s="212"/>
      <c r="S38" s="229"/>
      <c r="W38" s="147"/>
      <c r="X38" s="199"/>
    </row>
    <row r="39" spans="1:24" ht="315" x14ac:dyDescent="0.2">
      <c r="A39" s="241" t="s">
        <v>1996</v>
      </c>
      <c r="B39" s="251"/>
      <c r="C39" s="243" t="s">
        <v>2028</v>
      </c>
      <c r="D39" s="243" t="s">
        <v>2028</v>
      </c>
      <c r="E39" s="243" t="s">
        <v>2100</v>
      </c>
      <c r="F39" s="243" t="s">
        <v>17</v>
      </c>
      <c r="G39" s="243" t="s">
        <v>1046</v>
      </c>
      <c r="H39" s="243" t="s">
        <v>1299</v>
      </c>
      <c r="I39" s="243"/>
      <c r="J39" s="243" t="s">
        <v>2016</v>
      </c>
      <c r="K39" s="243" t="s">
        <v>2029</v>
      </c>
      <c r="L39" s="242"/>
      <c r="M39" s="242" t="s">
        <v>1728</v>
      </c>
      <c r="N39" s="242" t="s">
        <v>1728</v>
      </c>
      <c r="P39" s="198"/>
      <c r="Q39" s="223"/>
      <c r="R39" s="212"/>
      <c r="S39" s="229"/>
      <c r="W39" s="147"/>
      <c r="X39" s="199"/>
    </row>
    <row r="40" spans="1:24" ht="315" x14ac:dyDescent="0.2">
      <c r="A40" s="241" t="s">
        <v>1997</v>
      </c>
      <c r="B40" s="251"/>
      <c r="C40" s="243" t="s">
        <v>2031</v>
      </c>
      <c r="D40" s="243" t="s">
        <v>2031</v>
      </c>
      <c r="E40" s="243" t="s">
        <v>2100</v>
      </c>
      <c r="F40" s="243" t="s">
        <v>17</v>
      </c>
      <c r="G40" s="243" t="s">
        <v>1046</v>
      </c>
      <c r="H40" s="243" t="s">
        <v>1299</v>
      </c>
      <c r="I40" s="243"/>
      <c r="J40" s="243" t="s">
        <v>2016</v>
      </c>
      <c r="K40" s="243" t="s">
        <v>2032</v>
      </c>
      <c r="L40" s="263"/>
      <c r="M40" s="254" t="s">
        <v>2033</v>
      </c>
      <c r="N40" s="254" t="s">
        <v>2033</v>
      </c>
      <c r="O40" s="203"/>
      <c r="P40" s="198"/>
      <c r="Q40" s="203"/>
      <c r="R40" s="212"/>
      <c r="S40" s="214"/>
      <c r="W40" s="147"/>
      <c r="X40" s="199"/>
    </row>
    <row r="41" spans="1:24" ht="409.5" x14ac:dyDescent="0.2">
      <c r="A41" s="241" t="s">
        <v>1998</v>
      </c>
      <c r="B41" s="251"/>
      <c r="C41" s="243" t="s">
        <v>1721</v>
      </c>
      <c r="D41" s="243" t="s">
        <v>1722</v>
      </c>
      <c r="E41" s="243" t="s">
        <v>2101</v>
      </c>
      <c r="F41" s="243" t="s">
        <v>17</v>
      </c>
      <c r="G41" s="243" t="s">
        <v>1046</v>
      </c>
      <c r="H41" s="243" t="s">
        <v>1299</v>
      </c>
      <c r="I41" s="243"/>
      <c r="J41" s="243" t="s">
        <v>2035</v>
      </c>
      <c r="K41" s="243" t="s">
        <v>2036</v>
      </c>
      <c r="L41" s="263"/>
      <c r="M41" s="254" t="s">
        <v>2037</v>
      </c>
      <c r="N41" s="254" t="s">
        <v>2037</v>
      </c>
      <c r="P41" s="198"/>
      <c r="Q41" s="203"/>
      <c r="R41" s="212"/>
      <c r="S41" s="214"/>
      <c r="W41" s="147"/>
      <c r="X41" s="199"/>
    </row>
    <row r="42" spans="1:24" ht="346.5" x14ac:dyDescent="0.2">
      <c r="A42" s="241" t="s">
        <v>1999</v>
      </c>
      <c r="B42" s="251"/>
      <c r="C42" s="243" t="s">
        <v>1723</v>
      </c>
      <c r="D42" s="243" t="s">
        <v>1724</v>
      </c>
      <c r="E42" s="243" t="s">
        <v>2101</v>
      </c>
      <c r="F42" s="243" t="s">
        <v>17</v>
      </c>
      <c r="G42" s="243" t="s">
        <v>1046</v>
      </c>
      <c r="H42" s="243" t="s">
        <v>1299</v>
      </c>
      <c r="I42" s="243"/>
      <c r="J42" s="243" t="s">
        <v>2038</v>
      </c>
      <c r="K42" s="243" t="s">
        <v>2039</v>
      </c>
      <c r="L42" s="263"/>
      <c r="M42" s="261" t="s">
        <v>2040</v>
      </c>
      <c r="N42" s="261" t="s">
        <v>2040</v>
      </c>
      <c r="P42" s="198"/>
      <c r="Q42" s="203"/>
      <c r="R42" s="212"/>
      <c r="S42" s="214"/>
      <c r="W42" s="147"/>
      <c r="X42" s="199"/>
    </row>
    <row r="43" spans="1:24" ht="409.5" x14ac:dyDescent="0.2">
      <c r="A43" s="241" t="s">
        <v>2000</v>
      </c>
      <c r="B43" s="251"/>
      <c r="C43" s="243" t="s">
        <v>2041</v>
      </c>
      <c r="D43" s="243" t="s">
        <v>2041</v>
      </c>
      <c r="E43" s="243" t="s">
        <v>2101</v>
      </c>
      <c r="F43" s="243" t="s">
        <v>17</v>
      </c>
      <c r="G43" s="243" t="s">
        <v>1046</v>
      </c>
      <c r="H43" s="243" t="s">
        <v>1299</v>
      </c>
      <c r="I43" s="243"/>
      <c r="J43" s="243" t="s">
        <v>2042</v>
      </c>
      <c r="K43" s="243" t="s">
        <v>2043</v>
      </c>
      <c r="L43" s="263"/>
      <c r="M43" s="254" t="s">
        <v>2044</v>
      </c>
      <c r="N43" s="254" t="s">
        <v>2044</v>
      </c>
      <c r="P43" s="198"/>
      <c r="Q43" s="203"/>
      <c r="R43" s="212"/>
      <c r="S43" s="214"/>
      <c r="W43" s="147"/>
      <c r="X43" s="199"/>
    </row>
    <row r="44" spans="1:24" ht="141.75" x14ac:dyDescent="0.2">
      <c r="A44" s="241" t="s">
        <v>2001</v>
      </c>
      <c r="B44" s="251"/>
      <c r="C44" s="243" t="s">
        <v>2068</v>
      </c>
      <c r="D44" s="243" t="s">
        <v>2069</v>
      </c>
      <c r="E44" s="243" t="s">
        <v>2101</v>
      </c>
      <c r="F44" s="243" t="s">
        <v>17</v>
      </c>
      <c r="G44" s="243" t="s">
        <v>1046</v>
      </c>
      <c r="H44" s="243" t="s">
        <v>1299</v>
      </c>
      <c r="I44" s="243"/>
      <c r="J44" s="243" t="s">
        <v>2070</v>
      </c>
      <c r="K44" s="243" t="s">
        <v>2071</v>
      </c>
      <c r="L44" s="257"/>
      <c r="M44" s="265"/>
      <c r="N44" s="257" t="s">
        <v>2072</v>
      </c>
      <c r="P44" s="198"/>
      <c r="Q44" s="203"/>
      <c r="R44" s="212"/>
      <c r="S44" s="214"/>
      <c r="W44" s="147"/>
      <c r="X44" s="199"/>
    </row>
    <row r="45" spans="1:24" ht="157.5" x14ac:dyDescent="0.2">
      <c r="A45" s="241" t="s">
        <v>2002</v>
      </c>
      <c r="B45" s="251"/>
      <c r="C45" s="243" t="s">
        <v>2074</v>
      </c>
      <c r="D45" s="243" t="s">
        <v>2075</v>
      </c>
      <c r="E45" s="262" t="s">
        <v>2102</v>
      </c>
      <c r="F45" s="243" t="s">
        <v>17</v>
      </c>
      <c r="G45" s="243" t="s">
        <v>1046</v>
      </c>
      <c r="H45" s="243" t="s">
        <v>1299</v>
      </c>
      <c r="I45" s="243"/>
      <c r="J45" s="243" t="s">
        <v>2070</v>
      </c>
      <c r="K45" s="243" t="s">
        <v>2076</v>
      </c>
      <c r="L45" s="257"/>
      <c r="M45" s="265"/>
      <c r="N45" s="257" t="s">
        <v>2077</v>
      </c>
      <c r="P45" s="198"/>
      <c r="Q45" s="203"/>
      <c r="R45" s="212"/>
      <c r="S45" s="214"/>
      <c r="W45" s="147"/>
      <c r="X45" s="199"/>
    </row>
  </sheetData>
  <conditionalFormatting sqref="P2:P45">
    <cfRule type="cellIs" dxfId="44" priority="7" stopIfTrue="1" operator="equal">
      <formula>"Failed"</formula>
    </cfRule>
    <cfRule type="cellIs" dxfId="43" priority="8" stopIfTrue="1" operator="equal">
      <formula>"Blocked"</formula>
    </cfRule>
    <cfRule type="cellIs" dxfId="42" priority="9" stopIfTrue="1" operator="equal">
      <formula>"In progress"</formula>
    </cfRule>
  </conditionalFormatting>
  <dataValidations count="8">
    <dataValidation type="list" allowBlank="1" showInputMessage="1" showErrorMessage="1" sqref="I3:I30 I32:I34">
      <formula1>"Draft ,Review ready ,Aprroved ,Deferred"</formula1>
    </dataValidation>
    <dataValidation allowBlank="1" showErrorMessage="1" errorTitle="Please Enter Valid Data." error="Please enter valid data for drop down list." promptTitle="Input BP Priority" sqref="G2 I2 P2:Q2"/>
    <dataValidation type="list" allowBlank="1" showInputMessage="1" showErrorMessage="1" sqref="F3:F43">
      <formula1>"High,Medium,Low"</formula1>
    </dataValidation>
    <dataValidation type="list" allowBlank="1" showInputMessage="1" showErrorMessage="1" sqref="H3:H43 R3:R45">
      <formula1>"Nirupana , Nishanth , Ritika , Tejas"</formula1>
    </dataValidation>
    <dataValidation type="list" allowBlank="1" showInputMessage="1" showErrorMessage="1" sqref="F44:F45">
      <formula1>$S$3:$S$7</formula1>
    </dataValidation>
    <dataValidation type="list" allowBlank="1" showErrorMessage="1" errorTitle="Please Enter Valid Data." error="Please enter valid data for drop down list." promptTitle="Input BP Priority" sqref="G3:G45">
      <formula1>"Yes, No"</formula1>
    </dataValidation>
    <dataValidation type="list" allowBlank="1" showInputMessage="1" showErrorMessage="1" sqref="P3:P45">
      <formula1>"Passed, Failed, In Progress, Blocked, Deferred"</formula1>
    </dataValidation>
    <dataValidation type="list" allowBlank="1" showInputMessage="1" showErrorMessage="1" sqref="W3:W45">
      <formula1>"Yes ,No"</formula1>
    </dataValidation>
  </dataValidations>
  <printOptions horizontalCentered="1"/>
  <pageMargins left="0" right="0" top="1" bottom="0.75" header="0.25" footer="0.25"/>
  <pageSetup orientation="landscape" horizontalDpi="4294967294" r:id="rId1"/>
  <headerFooter alignWithMargins="0">
    <oddHeader>&amp;L&amp;9Test Cases-dwnldtemplate
SPA Very 14.0&amp;C&amp;"Arial,Bold"&amp;12&amp;U
&amp;A&amp;R&amp;"Arial,Bold"&amp;8&amp;F</oddHeader>
    <oddFooter>&amp;C&amp;9FOR INTERNAL STATE FARM USE ONLY 
Contains CONFIDENTIAL information which may not be disclosed without express written authorization. 
Page &amp;P of &amp;N&amp;R&amp;8&amp;D - &amp;T</oddFooter>
  </headerFooter>
  <colBreaks count="2" manualBreakCount="2">
    <brk id="8" max="1048575" man="1"/>
    <brk id="14" max="1048575" man="1"/>
  </colBreaks>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D3:R46"/>
  <sheetViews>
    <sheetView showGridLines="0" topLeftCell="B7" workbookViewId="0">
      <selection activeCell="F23" sqref="F23"/>
    </sheetView>
  </sheetViews>
  <sheetFormatPr defaultColWidth="9.140625" defaultRowHeight="11.25" x14ac:dyDescent="0.2"/>
  <cols>
    <col min="1" max="3" width="9.140625" style="1"/>
    <col min="4" max="4" width="12.7109375" style="1" customWidth="1"/>
    <col min="5" max="5" width="8.28515625" style="1" customWidth="1"/>
    <col min="6" max="6" width="7.85546875" style="1" bestFit="1" customWidth="1"/>
    <col min="7" max="7" width="8.140625" style="1" bestFit="1" customWidth="1"/>
    <col min="8" max="8" width="8.5703125" style="1" bestFit="1" customWidth="1"/>
    <col min="9" max="9" width="7.140625" style="1" bestFit="1" customWidth="1"/>
    <col min="10" max="10" width="7.28515625" style="1" bestFit="1" customWidth="1"/>
    <col min="11" max="11" width="9.85546875" style="1" bestFit="1" customWidth="1"/>
    <col min="12" max="12" width="8.85546875" style="1" bestFit="1" customWidth="1"/>
    <col min="13" max="17" width="8.28515625" style="1" customWidth="1"/>
    <col min="18" max="16384" width="9.140625" style="1"/>
  </cols>
  <sheetData>
    <row r="3" spans="4:17" ht="24" customHeight="1" thickBot="1" x14ac:dyDescent="0.3">
      <c r="F3" s="651" t="s">
        <v>121</v>
      </c>
      <c r="G3" s="652"/>
      <c r="H3" s="652"/>
      <c r="I3" s="652"/>
      <c r="J3" s="652"/>
      <c r="K3" s="652"/>
      <c r="L3" s="652"/>
    </row>
    <row r="4" spans="4:17" ht="33" customHeight="1" x14ac:dyDescent="0.2">
      <c r="F4" s="73" t="s">
        <v>14</v>
      </c>
      <c r="G4" s="74" t="s">
        <v>100</v>
      </c>
      <c r="H4" s="74" t="s">
        <v>101</v>
      </c>
      <c r="I4" s="74" t="s">
        <v>35</v>
      </c>
      <c r="J4" s="74" t="s">
        <v>36</v>
      </c>
      <c r="K4" s="74" t="s">
        <v>102</v>
      </c>
      <c r="L4" s="75" t="s">
        <v>103</v>
      </c>
    </row>
    <row r="5" spans="4:17" ht="12" x14ac:dyDescent="0.2">
      <c r="F5" s="81" t="s">
        <v>118</v>
      </c>
      <c r="G5" s="70">
        <f>E17 +'Test Execution Summary QM'!G9</f>
        <v>316</v>
      </c>
      <c r="H5" s="70">
        <f>G17 + 'Test Execution Summary QM'!H9</f>
        <v>22</v>
      </c>
      <c r="I5" s="70">
        <f>H17 +'Test Execution Summary QM'!I9</f>
        <v>22</v>
      </c>
      <c r="J5" s="70">
        <f>I17 + 'Test Execution Summary QM'!J5</f>
        <v>0</v>
      </c>
      <c r="K5" s="71">
        <f>(H5/G5)</f>
        <v>6.9620253164556958E-2</v>
      </c>
      <c r="L5" s="72">
        <f>I5/G5</f>
        <v>6.9620253164556958E-2</v>
      </c>
    </row>
    <row r="6" spans="4:17" ht="12" x14ac:dyDescent="0.2">
      <c r="F6" s="81" t="s">
        <v>119</v>
      </c>
      <c r="G6" s="70">
        <f>E24</f>
        <v>321</v>
      </c>
      <c r="H6" s="70">
        <f>G24</f>
        <v>0</v>
      </c>
      <c r="I6" s="70">
        <f>H24</f>
        <v>0</v>
      </c>
      <c r="J6" s="70">
        <f>I24</f>
        <v>0</v>
      </c>
      <c r="K6" s="71">
        <f>H6/G6</f>
        <v>0</v>
      </c>
      <c r="L6" s="72">
        <f>I6/G6</f>
        <v>0</v>
      </c>
    </row>
    <row r="7" spans="4:17" ht="12" x14ac:dyDescent="0.2">
      <c r="F7" s="81" t="s">
        <v>120</v>
      </c>
      <c r="G7" s="70">
        <f>E31</f>
        <v>55</v>
      </c>
      <c r="H7" s="70">
        <f>G31</f>
        <v>0</v>
      </c>
      <c r="I7" s="70">
        <f>H31</f>
        <v>0</v>
      </c>
      <c r="J7" s="70">
        <f>I31</f>
        <v>0</v>
      </c>
      <c r="K7" s="71">
        <f>H7/G7</f>
        <v>0</v>
      </c>
      <c r="L7" s="72">
        <f>I7/G7</f>
        <v>0</v>
      </c>
    </row>
    <row r="8" spans="4:17" ht="12" x14ac:dyDescent="0.2">
      <c r="F8" s="167" t="s">
        <v>1357</v>
      </c>
      <c r="G8" s="70">
        <f>E38</f>
        <v>43</v>
      </c>
      <c r="H8" s="168">
        <f>G38</f>
        <v>0</v>
      </c>
      <c r="I8" s="168">
        <f>H38</f>
        <v>0</v>
      </c>
      <c r="J8" s="168">
        <f>I38</f>
        <v>0</v>
      </c>
      <c r="K8" s="71">
        <f>H8/G8</f>
        <v>0</v>
      </c>
      <c r="L8" s="72">
        <f>I8/G8</f>
        <v>0</v>
      </c>
    </row>
    <row r="9" spans="4:17" ht="12.75" thickBot="1" x14ac:dyDescent="0.25">
      <c r="F9" s="76" t="s">
        <v>100</v>
      </c>
      <c r="G9" s="66">
        <f>SUM(G5:G8)</f>
        <v>735</v>
      </c>
      <c r="H9" s="66">
        <f>SUM(H5:H8)</f>
        <v>22</v>
      </c>
      <c r="I9" s="66">
        <f>SUM(I5:I8)</f>
        <v>22</v>
      </c>
      <c r="J9" s="66">
        <f>SUM(J5:J8)</f>
        <v>0</v>
      </c>
      <c r="K9" s="67">
        <f>H9/G9</f>
        <v>2.9931972789115645E-2</v>
      </c>
      <c r="L9" s="68">
        <f>I9/G9</f>
        <v>2.9931972789115645E-2</v>
      </c>
    </row>
    <row r="10" spans="4:17" s="21" customFormat="1" ht="22.5" customHeight="1" x14ac:dyDescent="0.2">
      <c r="D10"/>
      <c r="E10"/>
      <c r="F10"/>
      <c r="G10"/>
      <c r="H10"/>
      <c r="I10"/>
    </row>
    <row r="12" spans="4:17" ht="12.75" thickBot="1" x14ac:dyDescent="0.3">
      <c r="F12" s="653" t="s">
        <v>115</v>
      </c>
      <c r="G12" s="654"/>
      <c r="H12" s="654"/>
      <c r="I12" s="654"/>
      <c r="J12" s="654"/>
      <c r="K12" s="654"/>
      <c r="L12" s="654"/>
    </row>
    <row r="13" spans="4:17" ht="56.25" x14ac:dyDescent="0.2">
      <c r="D13" s="37" t="s">
        <v>14</v>
      </c>
      <c r="E13" s="37" t="s">
        <v>33</v>
      </c>
      <c r="F13" s="37" t="s">
        <v>32</v>
      </c>
      <c r="G13" s="37" t="s">
        <v>25</v>
      </c>
      <c r="H13" s="37" t="s">
        <v>22</v>
      </c>
      <c r="I13" s="37" t="s">
        <v>23</v>
      </c>
      <c r="J13" s="37" t="s">
        <v>24</v>
      </c>
      <c r="K13" s="38" t="s">
        <v>31</v>
      </c>
      <c r="L13" s="39" t="s">
        <v>34</v>
      </c>
      <c r="M13" s="37" t="s">
        <v>26</v>
      </c>
      <c r="N13" s="37" t="s">
        <v>27</v>
      </c>
      <c r="O13" s="37" t="s">
        <v>28</v>
      </c>
      <c r="P13" s="37" t="s">
        <v>29</v>
      </c>
      <c r="Q13" s="38" t="s">
        <v>30</v>
      </c>
    </row>
    <row r="14" spans="4:17" x14ac:dyDescent="0.2">
      <c r="D14" s="33" t="s">
        <v>17</v>
      </c>
      <c r="E14" s="77">
        <f>COUNTIF('Test Design &amp; Execution QM'!F:F,"High")</f>
        <v>67</v>
      </c>
      <c r="F14" s="25">
        <f>COUNTIFS('Test Design &amp; Execution QM'!F:F,"High",'Test Design &amp; Execution QM'!P:P,"In Progress")</f>
        <v>0</v>
      </c>
      <c r="G14" s="77">
        <f>H14+I14+K14</f>
        <v>22</v>
      </c>
      <c r="H14" s="77">
        <f>COUNTIFS('Test Design &amp; Execution QM'!F:F,"High",'Test Design &amp; Execution QM'!P:P,"Passed")</f>
        <v>22</v>
      </c>
      <c r="I14" s="77">
        <f>COUNTIFS('Test Design &amp; Execution QM'!F:F,"High",'Test Design &amp; Execution QM'!P:P,"Failed")</f>
        <v>0</v>
      </c>
      <c r="J14" s="25">
        <f>COUNTIFS('Test Design &amp; Execution QM'!F:F,"High",'Test Design &amp; Execution QM'!P:P,"Blocked")</f>
        <v>0</v>
      </c>
      <c r="K14" s="25">
        <f>COUNTIFS('Test Design &amp; Execution QM'!F:F,"High",'Test Design &amp; Execution QM'!P:P,"Deferred")</f>
        <v>0</v>
      </c>
      <c r="L14" s="26">
        <f>F14/MAX(E14,1)</f>
        <v>0</v>
      </c>
      <c r="M14" s="79">
        <f>H14/MAX(E14,1)</f>
        <v>0.32835820895522388</v>
      </c>
      <c r="N14" s="26">
        <f>I14/MAX(E14,1)</f>
        <v>0</v>
      </c>
      <c r="O14" s="26">
        <f>J14/MAX(E14,1)</f>
        <v>0</v>
      </c>
      <c r="P14" s="79">
        <f>G14/MAX(E14,1)</f>
        <v>0.32835820895522388</v>
      </c>
      <c r="Q14" s="27">
        <f>H14/MAX(G14,1)</f>
        <v>1</v>
      </c>
    </row>
    <row r="15" spans="4:17" ht="11.25" customHeight="1" x14ac:dyDescent="0.2">
      <c r="D15" s="35" t="s">
        <v>18</v>
      </c>
      <c r="E15" s="77">
        <f>COUNTIF('Test Design &amp; Execution QM'!F:F,"Medium")</f>
        <v>49</v>
      </c>
      <c r="F15" s="25">
        <f>COUNTIFS('Test Design &amp; Execution QM'!F:F,"Medium",'Test Design &amp; Execution QM'!P:P,"In Progress")</f>
        <v>0</v>
      </c>
      <c r="G15" s="77">
        <f>H15+I15+K15</f>
        <v>0</v>
      </c>
      <c r="H15" s="77">
        <f>COUNTIFS('Test Design &amp; Execution QM'!F:F,"Medium",'Test Design &amp; Execution QM'!P:P,"Passed")</f>
        <v>0</v>
      </c>
      <c r="I15" s="77">
        <f>COUNTIFS('Test Design &amp; Execution QM'!F:F,"Medium",'Test Design &amp; Execution QM'!P:P,"Failed")</f>
        <v>0</v>
      </c>
      <c r="J15" s="25">
        <f>COUNTIFS('Test Design &amp; Execution QM'!F:F,"Medium",'Test Design &amp; Execution QM'!P:P,"Blocked")</f>
        <v>0</v>
      </c>
      <c r="K15" s="25">
        <f>COUNTIFS('Test Design &amp; Execution QM'!F:F,"Medium",'Test Design &amp; Execution QM'!P:P,"Deferred")</f>
        <v>0</v>
      </c>
      <c r="L15" s="26">
        <f>F15/MAX(E15,1)</f>
        <v>0</v>
      </c>
      <c r="M15" s="79">
        <f>H15/MAX(E15,1)</f>
        <v>0</v>
      </c>
      <c r="N15" s="26">
        <f>I15/MAX(E15,1)</f>
        <v>0</v>
      </c>
      <c r="O15" s="26">
        <f>J15/MAX(E15,1)</f>
        <v>0</v>
      </c>
      <c r="P15" s="79">
        <f>G15/MAX(E15,1)</f>
        <v>0</v>
      </c>
      <c r="Q15" s="27">
        <f>H15/MAX(G15,1)</f>
        <v>0</v>
      </c>
    </row>
    <row r="16" spans="4:17" ht="11.25" customHeight="1" x14ac:dyDescent="0.2">
      <c r="D16" s="34" t="s">
        <v>19</v>
      </c>
      <c r="E16" s="77">
        <f>COUNTIF('Test Design &amp; Execution QM'!F:F,"Low")</f>
        <v>4</v>
      </c>
      <c r="F16" s="25">
        <f>COUNTIFS('Test Design &amp; Execution QM'!F:F,"Low",'Test Design &amp; Execution QM'!P:P,"In Progress")</f>
        <v>0</v>
      </c>
      <c r="G16" s="77">
        <f>H16+J16+K16</f>
        <v>0</v>
      </c>
      <c r="H16" s="77">
        <f>COUNTIFS('Test Design &amp; Execution QM'!F:F,"Low",'Test Design &amp; Execution QM'!P:P,"Passed")</f>
        <v>0</v>
      </c>
      <c r="I16" s="77">
        <f>COUNTIFS('Test Design &amp; Execution QM'!F:F,"Low",'Test Design &amp; Execution QM'!P:P,"Failed")</f>
        <v>0</v>
      </c>
      <c r="J16" s="25">
        <f>COUNTIFS('Test Design &amp; Execution QM'!F:F,"Low",'Test Design &amp; Execution QM'!P:P,"Blocked")</f>
        <v>0</v>
      </c>
      <c r="K16" s="25">
        <f>COUNTIFS('Test Design &amp; Execution QM'!F:F,"Low",'Test Design &amp; Execution QM'!P:P,"Deferred")</f>
        <v>0</v>
      </c>
      <c r="L16" s="26">
        <f>F16/MAX(E16,1)</f>
        <v>0</v>
      </c>
      <c r="M16" s="79">
        <f>H16/MAX(E16,1)</f>
        <v>0</v>
      </c>
      <c r="N16" s="26">
        <f>I16/MAX(E16,1)</f>
        <v>0</v>
      </c>
      <c r="O16" s="26">
        <f>J16/MAX(E16,1)</f>
        <v>0</v>
      </c>
      <c r="P16" s="79">
        <f>G16/MAX(E16,1)</f>
        <v>0</v>
      </c>
      <c r="Q16" s="27">
        <f>H16/MAX(G16,1)</f>
        <v>0</v>
      </c>
    </row>
    <row r="17" spans="4:17" ht="15.75" thickBot="1" x14ac:dyDescent="0.3">
      <c r="D17" s="36" t="s">
        <v>37</v>
      </c>
      <c r="E17" s="78">
        <f t="shared" ref="E17:K17" si="0">SUM(E14:E16)</f>
        <v>120</v>
      </c>
      <c r="F17" s="28">
        <f t="shared" si="0"/>
        <v>0</v>
      </c>
      <c r="G17" s="78">
        <f t="shared" si="0"/>
        <v>22</v>
      </c>
      <c r="H17" s="78">
        <f t="shared" si="0"/>
        <v>22</v>
      </c>
      <c r="I17" s="78">
        <f t="shared" si="0"/>
        <v>0</v>
      </c>
      <c r="J17" s="28">
        <f t="shared" si="0"/>
        <v>0</v>
      </c>
      <c r="K17" s="29">
        <f t="shared" si="0"/>
        <v>0</v>
      </c>
      <c r="L17" s="30">
        <f>F17/MAX(E17,1)</f>
        <v>0</v>
      </c>
      <c r="M17" s="80">
        <f>H17/MAX(E17,1)</f>
        <v>0.18333333333333332</v>
      </c>
      <c r="N17" s="31">
        <f>I17/MAX(E17,1)</f>
        <v>0</v>
      </c>
      <c r="O17" s="31">
        <f>J17/MAX(E17,1)</f>
        <v>0</v>
      </c>
      <c r="P17" s="80">
        <f>G17/MAX(E17,1)</f>
        <v>0.18333333333333332</v>
      </c>
      <c r="Q17" s="32">
        <f>H17/MAX(G17,1)</f>
        <v>1</v>
      </c>
    </row>
    <row r="19" spans="4:17" ht="25.5" customHeight="1" thickBot="1" x14ac:dyDescent="0.3">
      <c r="F19" s="653" t="s">
        <v>116</v>
      </c>
      <c r="G19" s="654"/>
      <c r="H19" s="654"/>
      <c r="I19" s="654"/>
      <c r="J19" s="654"/>
      <c r="K19" s="654"/>
      <c r="L19" s="654"/>
    </row>
    <row r="20" spans="4:17" ht="56.25" x14ac:dyDescent="0.2">
      <c r="D20" s="37" t="s">
        <v>14</v>
      </c>
      <c r="E20" s="37" t="s">
        <v>33</v>
      </c>
      <c r="F20" s="37" t="s">
        <v>32</v>
      </c>
      <c r="G20" s="37" t="s">
        <v>25</v>
      </c>
      <c r="H20" s="37" t="s">
        <v>22</v>
      </c>
      <c r="I20" s="37" t="s">
        <v>23</v>
      </c>
      <c r="J20" s="37" t="s">
        <v>24</v>
      </c>
      <c r="K20" s="38" t="s">
        <v>31</v>
      </c>
      <c r="L20" s="84" t="s">
        <v>34</v>
      </c>
      <c r="M20" s="37" t="s">
        <v>26</v>
      </c>
      <c r="N20" s="37" t="s">
        <v>27</v>
      </c>
      <c r="O20" s="37" t="s">
        <v>28</v>
      </c>
      <c r="P20" s="37" t="s">
        <v>29</v>
      </c>
      <c r="Q20" s="38" t="s">
        <v>30</v>
      </c>
    </row>
    <row r="21" spans="4:17" x14ac:dyDescent="0.2">
      <c r="D21" s="33" t="s">
        <v>17</v>
      </c>
      <c r="E21" s="77">
        <f>COUNTIF('Test Design &amp; Execution WFM'!F:F,"High")</f>
        <v>197</v>
      </c>
      <c r="F21" s="25">
        <f>COUNTIFS('Test Design &amp; Execution WFM'!F:F,"High",'Test Design &amp; Execution WFM'!O:O,"In Progress")</f>
        <v>0</v>
      </c>
      <c r="G21" s="77">
        <f>H21+I21+K21</f>
        <v>0</v>
      </c>
      <c r="H21" s="77">
        <f>COUNTIFS('Test Design &amp; Execution WFM'!F:F,"High",'Test Design &amp; Execution WFM'!O:O,"Passed")</f>
        <v>0</v>
      </c>
      <c r="I21" s="77">
        <f>COUNTIFS('Test Design &amp; Execution WFM'!F:F,"High",'Test Design &amp; Execution WFM'!O:O,"Failed")</f>
        <v>0</v>
      </c>
      <c r="J21" s="25">
        <f>COUNTIFS('Test Design &amp; Execution WFM'!F:F,"High",'Test Design &amp; Execution WFM'!O:O,"Blocked")</f>
        <v>0</v>
      </c>
      <c r="K21" s="25">
        <f>COUNTIFS('Test Design &amp; Execution WFM'!F2:F182,"High",'Test Design &amp; Execution WFM'!O2:O182,"Deferred")</f>
        <v>0</v>
      </c>
      <c r="L21" s="26">
        <f>F21/MAX(E21,1)</f>
        <v>0</v>
      </c>
      <c r="M21" s="79">
        <f>H21/MAX(E21,1)</f>
        <v>0</v>
      </c>
      <c r="N21" s="26">
        <f>I21/MAX(E21,1)</f>
        <v>0</v>
      </c>
      <c r="O21" s="26">
        <f>J21/MAX(E21,1)</f>
        <v>0</v>
      </c>
      <c r="P21" s="79">
        <f>G21/MAX(E21,1)</f>
        <v>0</v>
      </c>
      <c r="Q21" s="27">
        <f>H21/MAX(G21,1)</f>
        <v>0</v>
      </c>
    </row>
    <row r="22" spans="4:17" ht="11.25" customHeight="1" x14ac:dyDescent="0.2">
      <c r="D22" s="35" t="s">
        <v>18</v>
      </c>
      <c r="E22" s="77">
        <f>COUNTIF('Test Design &amp; Execution WFM'!F:F,"Medium")</f>
        <v>114</v>
      </c>
      <c r="F22" s="25">
        <f>COUNTIFS('Test Design &amp; Execution WFM'!F:F,"Medium",'Test Design &amp; Execution WFM'!O:O,"In Progress")</f>
        <v>0</v>
      </c>
      <c r="G22" s="77">
        <f>H22+I22+K22</f>
        <v>0</v>
      </c>
      <c r="H22" s="77">
        <f>COUNTIFS('Test Design &amp; Execution WFM'!F:F,"Medium",'Test Design &amp; Execution WFM'!O:O,"Passed")</f>
        <v>0</v>
      </c>
      <c r="I22" s="77">
        <f>COUNTIFS('Test Design &amp; Execution WFM'!F:F,"Medium",'Test Design &amp; Execution WFM'!O:O,"Failed")</f>
        <v>0</v>
      </c>
      <c r="J22" s="25">
        <f>COUNTIFS('Test Design &amp; Execution WFM'!F:F,"Medium",'Test Design &amp; Execution WFM'!O:O,"Blocked")</f>
        <v>0</v>
      </c>
      <c r="K22" s="25">
        <f>COUNTIFS('Test Design &amp; Execution WFM'!F2:F182,"Medium",'Test Design &amp; Execution WFM'!O2:O182,"Deferred")</f>
        <v>0</v>
      </c>
      <c r="L22" s="26">
        <f>F22/MAX(E22,1)</f>
        <v>0</v>
      </c>
      <c r="M22" s="79">
        <f>H22/MAX(E22,1)</f>
        <v>0</v>
      </c>
      <c r="N22" s="26">
        <f>I22/MAX(E22,1)</f>
        <v>0</v>
      </c>
      <c r="O22" s="26">
        <f>J22/MAX(E22,1)</f>
        <v>0</v>
      </c>
      <c r="P22" s="79">
        <f>G22/MAX(E22,1)</f>
        <v>0</v>
      </c>
      <c r="Q22" s="27">
        <f>H22/MAX(G22,1)</f>
        <v>0</v>
      </c>
    </row>
    <row r="23" spans="4:17" ht="11.25" customHeight="1" x14ac:dyDescent="0.2">
      <c r="D23" s="34" t="s">
        <v>19</v>
      </c>
      <c r="E23" s="77">
        <f>COUNTIF('Test Design &amp; Execution WFM'!F:F,"Low")</f>
        <v>10</v>
      </c>
      <c r="F23" s="25">
        <f>COUNTIFS('Test Design &amp; Execution WFM'!F:F,"Low",'Test Design &amp; Execution WFM'!O:O,"In Progress")</f>
        <v>0</v>
      </c>
      <c r="G23" s="77">
        <f>H23+I23+K23</f>
        <v>0</v>
      </c>
      <c r="H23" s="77">
        <f>COUNTIFS('Test Design &amp; Execution WFM'!F:F,"Low",'Test Design &amp; Execution WFM'!O:O,"Passed")</f>
        <v>0</v>
      </c>
      <c r="I23" s="77">
        <f>COUNTIFS('Test Design &amp; Execution WFM'!F:F,"Failed",'Test Design &amp; Execution WFM'!O:O,"Failed")</f>
        <v>0</v>
      </c>
      <c r="J23" s="25">
        <f>COUNTIFS('Test Design &amp; Execution WFM'!F:F,"Low",'Test Design &amp; Execution WFM'!O:O,"Blocked")</f>
        <v>0</v>
      </c>
      <c r="K23" s="25">
        <f>COUNTIFS('Test Design &amp; Execution DPA'!P3:P48,"Low",'Test Design &amp; Execution DPA'!P3:P48,"Deferred")</f>
        <v>0</v>
      </c>
      <c r="L23" s="26">
        <f>F23/MAX(E23,1)</f>
        <v>0</v>
      </c>
      <c r="M23" s="79">
        <f>H23/MAX(E23,1)</f>
        <v>0</v>
      </c>
      <c r="N23" s="26">
        <f>I23/MAX(E23,1)</f>
        <v>0</v>
      </c>
      <c r="O23" s="26">
        <f>J23/MAX(E23,1)</f>
        <v>0</v>
      </c>
      <c r="P23" s="79">
        <f>G23/MAX(E23,1)</f>
        <v>0</v>
      </c>
      <c r="Q23" s="27">
        <f>H23/MAX(G23,1)</f>
        <v>0</v>
      </c>
    </row>
    <row r="24" spans="4:17" ht="15.75" thickBot="1" x14ac:dyDescent="0.3">
      <c r="D24" s="36" t="s">
        <v>37</v>
      </c>
      <c r="E24" s="78">
        <f t="shared" ref="E24:K24" si="1">SUM(E21:E23)</f>
        <v>321</v>
      </c>
      <c r="F24" s="28">
        <f t="shared" si="1"/>
        <v>0</v>
      </c>
      <c r="G24" s="78">
        <f t="shared" si="1"/>
        <v>0</v>
      </c>
      <c r="H24" s="78">
        <f t="shared" si="1"/>
        <v>0</v>
      </c>
      <c r="I24" s="78">
        <f t="shared" si="1"/>
        <v>0</v>
      </c>
      <c r="J24" s="28">
        <f t="shared" si="1"/>
        <v>0</v>
      </c>
      <c r="K24" s="29">
        <f t="shared" si="1"/>
        <v>0</v>
      </c>
      <c r="L24" s="30">
        <f>F24/MAX(E24,1)</f>
        <v>0</v>
      </c>
      <c r="M24" s="80">
        <f>H24/MAX(E24,1)</f>
        <v>0</v>
      </c>
      <c r="N24" s="31">
        <f>I24/MAX(E24,1)</f>
        <v>0</v>
      </c>
      <c r="O24" s="31">
        <f>J24/MAX(E24,1)</f>
        <v>0</v>
      </c>
      <c r="P24" s="80">
        <f>G24/MAX(E24,1)</f>
        <v>0</v>
      </c>
      <c r="Q24" s="32">
        <f>H24/MAX(G24,1)</f>
        <v>0</v>
      </c>
    </row>
    <row r="26" spans="4:17" ht="27.75" customHeight="1" thickBot="1" x14ac:dyDescent="0.3">
      <c r="F26" s="653" t="s">
        <v>117</v>
      </c>
      <c r="G26" s="654"/>
      <c r="H26" s="654"/>
      <c r="I26" s="654"/>
      <c r="J26" s="654"/>
      <c r="K26" s="654"/>
    </row>
    <row r="27" spans="4:17" ht="56.25" x14ac:dyDescent="0.2">
      <c r="D27" s="37" t="s">
        <v>14</v>
      </c>
      <c r="E27" s="37" t="s">
        <v>33</v>
      </c>
      <c r="F27" s="37" t="s">
        <v>32</v>
      </c>
      <c r="G27" s="37" t="s">
        <v>25</v>
      </c>
      <c r="H27" s="37" t="s">
        <v>22</v>
      </c>
      <c r="I27" s="37" t="s">
        <v>23</v>
      </c>
      <c r="J27" s="37" t="s">
        <v>24</v>
      </c>
      <c r="K27" s="38" t="s">
        <v>31</v>
      </c>
      <c r="L27" s="69" t="s">
        <v>34</v>
      </c>
      <c r="M27" s="37" t="s">
        <v>26</v>
      </c>
      <c r="N27" s="37" t="s">
        <v>27</v>
      </c>
      <c r="O27" s="37" t="s">
        <v>28</v>
      </c>
      <c r="P27" s="37" t="s">
        <v>29</v>
      </c>
      <c r="Q27" s="38" t="s">
        <v>30</v>
      </c>
    </row>
    <row r="28" spans="4:17" x14ac:dyDescent="0.2">
      <c r="D28" s="33" t="s">
        <v>17</v>
      </c>
      <c r="E28" s="77">
        <f>COUNTIF('Test Design &amp; Execution DPA'!F:F,"High")</f>
        <v>33</v>
      </c>
      <c r="F28" s="25">
        <f>COUNTIFS('Test Design &amp; Execution DPA'!F:F,"High",'Test Design &amp; Execution DPA'!P:P,"In Progress")</f>
        <v>0</v>
      </c>
      <c r="G28" s="77">
        <f>H28+I28+K28</f>
        <v>0</v>
      </c>
      <c r="H28" s="77">
        <f>COUNTIFS('Test Design &amp; Execution DPA'!F3:F70,"High",'Test Design &amp; Execution DPA'!Q3:Q70,"Passed")</f>
        <v>0</v>
      </c>
      <c r="I28" s="77">
        <f>COUNTIFS('Test Design &amp; Execution DPA'!F3:F48,"High",'Test Design &amp; Execution DPA'!P3:P48,"Failed")</f>
        <v>0</v>
      </c>
      <c r="J28" s="25">
        <f>COUNTIFS('Test Design &amp; Execution DPA'!F3:F48,"High",'Test Design &amp; Execution DPA'!P3:P48,"Blocked")</f>
        <v>0</v>
      </c>
      <c r="K28" s="25">
        <f>COUNTIFS('Test Design &amp; Execution DPA'!F3:F48,"High",'Test Design &amp; Execution DPA'!P3:P48,"Deferred")</f>
        <v>0</v>
      </c>
      <c r="L28" s="26">
        <f>F28/MAX(E28,1)</f>
        <v>0</v>
      </c>
      <c r="M28" s="79">
        <f>H28/MAX(E28,1)</f>
        <v>0</v>
      </c>
      <c r="N28" s="26">
        <f>I28/MAX(E28,1)</f>
        <v>0</v>
      </c>
      <c r="O28" s="26">
        <f>J28/MAX(E28,1)</f>
        <v>0</v>
      </c>
      <c r="P28" s="79">
        <f>G28/MAX(E28,1)</f>
        <v>0</v>
      </c>
      <c r="Q28" s="27">
        <f>H28/MAX(G28,1)</f>
        <v>0</v>
      </c>
    </row>
    <row r="29" spans="4:17" ht="11.25" customHeight="1" x14ac:dyDescent="0.2">
      <c r="D29" s="35" t="s">
        <v>18</v>
      </c>
      <c r="E29" s="77">
        <f>COUNTIF('Test Design &amp; Execution DPA'!F:F,"Medium")</f>
        <v>7</v>
      </c>
      <c r="F29" s="25">
        <f>COUNTIFS('Test Design &amp; Execution DPA'!F:F,"Medium",'Test Design &amp; Execution DPA'!P:P,"In Progress")</f>
        <v>0</v>
      </c>
      <c r="G29" s="77">
        <f>H29+I29+K29</f>
        <v>0</v>
      </c>
      <c r="H29" s="77">
        <f>COUNTIFS('Test Design &amp; Execution DPA'!F3:F70,"Medium",'Test Design &amp; Execution DPA'!Q3:Q70,"Passed")</f>
        <v>0</v>
      </c>
      <c r="I29" s="77">
        <f>COUNTIFS('Test Design &amp; Execution DPA'!F3:F48,"Medium",'Test Design &amp; Execution DPA'!P3:P48,"Failed")</f>
        <v>0</v>
      </c>
      <c r="J29" s="25">
        <f>COUNTIFS('Test Design &amp; Execution DPA'!F3:F48,"Medium",'Test Design &amp; Execution DPA'!P3:P48,"Blocked")</f>
        <v>0</v>
      </c>
      <c r="K29" s="25">
        <f>COUNTIFS('Test Design &amp; Execution DPA'!F3:F48,"Medium",'Test Design &amp; Execution DPA'!P3:P48,"Deferred")</f>
        <v>0</v>
      </c>
      <c r="L29" s="26">
        <f>F29/MAX(E29,1)</f>
        <v>0</v>
      </c>
      <c r="M29" s="79">
        <f>H29/MAX(E29,1)</f>
        <v>0</v>
      </c>
      <c r="N29" s="26">
        <f>I29/MAX(E29,1)</f>
        <v>0</v>
      </c>
      <c r="O29" s="26">
        <f>J29/MAX(E29,1)</f>
        <v>0</v>
      </c>
      <c r="P29" s="79">
        <f>G29/MAX(E29,1)</f>
        <v>0</v>
      </c>
      <c r="Q29" s="27">
        <f>H29/MAX(G29,1)</f>
        <v>0</v>
      </c>
    </row>
    <row r="30" spans="4:17" ht="11.25" customHeight="1" x14ac:dyDescent="0.2">
      <c r="D30" s="34" t="s">
        <v>19</v>
      </c>
      <c r="E30" s="77">
        <f>COUNTIF('Test Design &amp; Execution DPA'!F:F,"Low")</f>
        <v>15</v>
      </c>
      <c r="F30" s="25">
        <f>COUNTIFS('Test Design &amp; Execution DPA'!F3:F48,"Low",'Test Design &amp; Execution DPA'!P3:P48,"In Progress")</f>
        <v>0</v>
      </c>
      <c r="G30" s="77">
        <f>H30+I30+K30</f>
        <v>0</v>
      </c>
      <c r="H30" s="77">
        <f>COUNTIFS('Test Design &amp; Execution DPA'!F3:F48,"Low",'Test Design &amp; Execution DPA'!Q3:Q48,"Passed")</f>
        <v>0</v>
      </c>
      <c r="I30" s="77">
        <f>COUNTIFS('Test Design &amp; Execution DPA'!F3:F48,"Failed",'Test Design &amp; Execution DPA'!Q3:Q48,"Failed")</f>
        <v>0</v>
      </c>
      <c r="J30" s="25">
        <f>COUNTIFS('Test Design &amp; Execution DPA'!F3:F48,"Low",'Test Design &amp; Execution DPA'!P3:P48,"Blocked")</f>
        <v>0</v>
      </c>
      <c r="K30" s="25">
        <f>COUNTIFS('Test Design &amp; Execution DPA'!F3:F48,"Low",'Test Design &amp; Execution DPA'!P3:P48,"Deferred")</f>
        <v>0</v>
      </c>
      <c r="L30" s="26">
        <f>F30/MAX(E30,1)</f>
        <v>0</v>
      </c>
      <c r="M30" s="79">
        <f>H30/MAX(E30,1)</f>
        <v>0</v>
      </c>
      <c r="N30" s="26">
        <f>I30/MAX(E30,1)</f>
        <v>0</v>
      </c>
      <c r="O30" s="26">
        <f>J30/MAX(E30,1)</f>
        <v>0</v>
      </c>
      <c r="P30" s="79">
        <f>G30/MAX(E30,1)</f>
        <v>0</v>
      </c>
      <c r="Q30" s="27">
        <f>H30/MAX(G30,1)</f>
        <v>0</v>
      </c>
    </row>
    <row r="31" spans="4:17" ht="15.75" thickBot="1" x14ac:dyDescent="0.3">
      <c r="D31" s="36" t="s">
        <v>37</v>
      </c>
      <c r="E31" s="78">
        <f t="shared" ref="E31:K31" si="2">SUM(E28:E30)</f>
        <v>55</v>
      </c>
      <c r="F31" s="28">
        <f t="shared" si="2"/>
        <v>0</v>
      </c>
      <c r="G31" s="78">
        <f t="shared" si="2"/>
        <v>0</v>
      </c>
      <c r="H31" s="78">
        <f t="shared" si="2"/>
        <v>0</v>
      </c>
      <c r="I31" s="78">
        <f t="shared" si="2"/>
        <v>0</v>
      </c>
      <c r="J31" s="28">
        <f t="shared" si="2"/>
        <v>0</v>
      </c>
      <c r="K31" s="29">
        <f t="shared" si="2"/>
        <v>0</v>
      </c>
      <c r="L31" s="30">
        <f>F31/MAX(E31,1)</f>
        <v>0</v>
      </c>
      <c r="M31" s="80">
        <f>H31/MAX(E31,1)</f>
        <v>0</v>
      </c>
      <c r="N31" s="31">
        <f>I31/MAX(E31,1)</f>
        <v>0</v>
      </c>
      <c r="O31" s="31">
        <f>J31/MAX(E31,1)</f>
        <v>0</v>
      </c>
      <c r="P31" s="80">
        <f>G31/MAX(E31,1)</f>
        <v>0</v>
      </c>
      <c r="Q31" s="32">
        <f>H31/MAX(G31,1)</f>
        <v>0</v>
      </c>
    </row>
    <row r="32" spans="4:17" ht="27.75" customHeight="1" x14ac:dyDescent="0.2"/>
    <row r="33" spans="4:18" ht="12.75" thickBot="1" x14ac:dyDescent="0.3">
      <c r="F33" s="653" t="s">
        <v>1358</v>
      </c>
      <c r="G33" s="654"/>
      <c r="H33" s="654"/>
      <c r="I33" s="654"/>
      <c r="J33" s="654"/>
      <c r="K33" s="654"/>
      <c r="L33" s="654"/>
    </row>
    <row r="34" spans="4:18" ht="56.25" x14ac:dyDescent="0.2">
      <c r="D34" s="172" t="s">
        <v>14</v>
      </c>
      <c r="E34" s="37" t="s">
        <v>33</v>
      </c>
      <c r="F34" s="37" t="s">
        <v>32</v>
      </c>
      <c r="G34" s="37" t="s">
        <v>25</v>
      </c>
      <c r="H34" s="37" t="s">
        <v>22</v>
      </c>
      <c r="I34" s="37" t="s">
        <v>23</v>
      </c>
      <c r="J34" s="37" t="s">
        <v>24</v>
      </c>
      <c r="K34" s="38" t="s">
        <v>31</v>
      </c>
      <c r="L34" s="166" t="s">
        <v>34</v>
      </c>
      <c r="M34" s="37" t="s">
        <v>26</v>
      </c>
      <c r="N34" s="37" t="s">
        <v>27</v>
      </c>
      <c r="O34" s="37" t="s">
        <v>28</v>
      </c>
      <c r="P34" s="37" t="s">
        <v>29</v>
      </c>
      <c r="Q34" s="38" t="s">
        <v>30</v>
      </c>
    </row>
    <row r="35" spans="4:18" x14ac:dyDescent="0.2">
      <c r="D35" s="173" t="s">
        <v>17</v>
      </c>
      <c r="E35" s="77">
        <f>COUNTIF('Test Design &amp; Execution BO'!F:F,"High")</f>
        <v>42</v>
      </c>
      <c r="F35" s="25">
        <f>COUNTIFS('Test Design &amp; Execution BO'!F:F,"High",'Test Design &amp; Execution BO'!P:P,"In Progress")</f>
        <v>0</v>
      </c>
      <c r="G35" s="77">
        <f>H35+I35+K35</f>
        <v>0</v>
      </c>
      <c r="H35" s="77">
        <f>COUNTIFS('Test Design &amp; Execution BO'!F:F,"High",'Test Design &amp; Execution BO'!P:P,"Passed")</f>
        <v>0</v>
      </c>
      <c r="I35" s="77">
        <f>COUNTIFS('Test Design &amp; Execution BO'!F:F,"High",'Test Design &amp; Execution BO'!P:P,"Failed")</f>
        <v>0</v>
      </c>
      <c r="J35" s="25">
        <f>COUNTIFS('Test Design &amp; Execution BO'!F:F,"High",'Test Design &amp; Execution BO'!P:P,"Blocked")</f>
        <v>0</v>
      </c>
      <c r="K35" s="25">
        <f>COUNTIFS('Test Design &amp; Execution BO'!F:F,"High",'Test Design &amp; Execution BO'!P:P,"Deferred")</f>
        <v>0</v>
      </c>
      <c r="L35" s="26">
        <f>F35/MAX(E35,1)</f>
        <v>0</v>
      </c>
      <c r="M35" s="79">
        <f>H35/MAX(E35,1)</f>
        <v>0</v>
      </c>
      <c r="N35" s="26">
        <f>I35/MAX(E35,1)</f>
        <v>0</v>
      </c>
      <c r="O35" s="26">
        <f>J35/MAX(E35,1)</f>
        <v>0</v>
      </c>
      <c r="P35" s="79">
        <f>G35/MAX(E35,1)</f>
        <v>0</v>
      </c>
      <c r="Q35" s="27">
        <f>H35/MAX(G35,1)</f>
        <v>0</v>
      </c>
    </row>
    <row r="36" spans="4:18" ht="11.25" customHeight="1" x14ac:dyDescent="0.2">
      <c r="D36" s="174" t="s">
        <v>18</v>
      </c>
      <c r="E36" s="77">
        <f>COUNTIF('Test Design &amp; Execution BO'!F:F,"Medium")</f>
        <v>0</v>
      </c>
      <c r="F36" s="25">
        <f>COUNTIFS('Test Design &amp; Execution BO'!F:F,"Medium",'Test Design &amp; Execution BO'!P:P,"In Progress")</f>
        <v>0</v>
      </c>
      <c r="G36" s="77">
        <f>H36+I36+K36</f>
        <v>0</v>
      </c>
      <c r="H36" s="77">
        <f>COUNTIFS('Test Design &amp; Execution BO'!F:F,"Medium",'Test Design &amp; Execution BO'!P:P,"Passed")</f>
        <v>0</v>
      </c>
      <c r="I36" s="77">
        <f>COUNTIFS('Test Design &amp; Execution BO'!F:F,"Medium",'Test Design &amp; Execution BO'!P:P,"Failed")</f>
        <v>0</v>
      </c>
      <c r="J36" s="25">
        <f>COUNTIFS('Test Design &amp; Execution BO'!F:F,"Medium",'Test Design &amp; Execution BO'!P:P,"Blocked")</f>
        <v>0</v>
      </c>
      <c r="K36" s="25">
        <f>COUNTIFS('Test Design &amp; Execution BO'!F:F,"Medium",'Test Design &amp; Execution BO'!P:P,"Deferred")</f>
        <v>0</v>
      </c>
      <c r="L36" s="26">
        <f>F36/MAX(E36,1)</f>
        <v>0</v>
      </c>
      <c r="M36" s="79">
        <f>H36/MAX(E36,1)</f>
        <v>0</v>
      </c>
      <c r="N36" s="26">
        <f>I36/MAX(E36,1)</f>
        <v>0</v>
      </c>
      <c r="O36" s="26">
        <f>J36/MAX(E36,1)</f>
        <v>0</v>
      </c>
      <c r="P36" s="79">
        <f>G36/MAX(E36,1)</f>
        <v>0</v>
      </c>
      <c r="Q36" s="27">
        <f>H36/MAX(G36,1)</f>
        <v>0</v>
      </c>
    </row>
    <row r="37" spans="4:18" ht="11.25" customHeight="1" x14ac:dyDescent="0.2">
      <c r="D37" s="175" t="s">
        <v>19</v>
      </c>
      <c r="E37" s="77">
        <f>COUNTIF('Test Design &amp; Execution BO'!F:F,"Low")</f>
        <v>1</v>
      </c>
      <c r="F37" s="25">
        <f>COUNTIFS('Test Design &amp; Execution BO'!F:F,"Low",'Test Design &amp; Execution BO'!P:P,"In Progress")</f>
        <v>0</v>
      </c>
      <c r="G37" s="77">
        <f>H37+I37+K37</f>
        <v>0</v>
      </c>
      <c r="H37" s="77">
        <f>COUNTIFS('Test Design &amp; Execution BO'!F:F,"Low",'Test Design &amp; Execution BO'!P:P,"Passed")</f>
        <v>0</v>
      </c>
      <c r="I37" s="77">
        <f>COUNTIFS('Test Design &amp; Execution BO'!F:F,"Low",'Test Design &amp; Execution BO'!P:P,"Failed")</f>
        <v>0</v>
      </c>
      <c r="J37" s="25">
        <f>COUNTIFS('Test Design &amp; Execution BO'!F:F,"Low",'Test Design &amp; Execution BO'!P:P,"Blocked")</f>
        <v>0</v>
      </c>
      <c r="K37" s="25">
        <f>COUNTIFS('Test Design &amp; Execution BO'!F:F,"Low",'Test Design &amp; Execution BO'!P:P,"Deferred")</f>
        <v>0</v>
      </c>
      <c r="L37" s="26">
        <f>F37/MAX(E37,1)</f>
        <v>0</v>
      </c>
      <c r="M37" s="79">
        <f>H37/MAX(E37,1)</f>
        <v>0</v>
      </c>
      <c r="N37" s="26">
        <f>I37/MAX(E37,1)</f>
        <v>0</v>
      </c>
      <c r="O37" s="26">
        <f>J37/MAX(E37,1)</f>
        <v>0</v>
      </c>
      <c r="P37" s="79">
        <f>G37/MAX(E37,1)</f>
        <v>0</v>
      </c>
      <c r="Q37" s="27">
        <f>H37/MAX(G37,1)</f>
        <v>0</v>
      </c>
    </row>
    <row r="38" spans="4:18" ht="15.75" thickBot="1" x14ac:dyDescent="0.3">
      <c r="D38" s="36" t="s">
        <v>37</v>
      </c>
      <c r="E38" s="78">
        <f t="shared" ref="E38:K38" si="3">SUM(E35:E37)</f>
        <v>43</v>
      </c>
      <c r="F38" s="28">
        <f t="shared" si="3"/>
        <v>0</v>
      </c>
      <c r="G38" s="78">
        <f t="shared" si="3"/>
        <v>0</v>
      </c>
      <c r="H38" s="78">
        <f t="shared" si="3"/>
        <v>0</v>
      </c>
      <c r="I38" s="78">
        <f t="shared" si="3"/>
        <v>0</v>
      </c>
      <c r="J38" s="28">
        <f t="shared" si="3"/>
        <v>0</v>
      </c>
      <c r="K38" s="29">
        <f t="shared" si="3"/>
        <v>0</v>
      </c>
      <c r="L38" s="30">
        <f>F38/MAX(E38,1)</f>
        <v>0</v>
      </c>
      <c r="M38" s="80">
        <f>H38/MAX(E38,1)</f>
        <v>0</v>
      </c>
      <c r="N38" s="31">
        <f>I38/MAX(E38,1)</f>
        <v>0</v>
      </c>
      <c r="O38" s="31">
        <f>J38/MAX(E38,1)</f>
        <v>0</v>
      </c>
      <c r="P38" s="80">
        <f>G38/MAX(E38,1)</f>
        <v>0</v>
      </c>
      <c r="Q38" s="32">
        <f>H38/MAX(G38,1)</f>
        <v>0</v>
      </c>
    </row>
    <row r="39" spans="4:18" s="169" customFormat="1" ht="15" x14ac:dyDescent="0.25">
      <c r="D39" s="170"/>
      <c r="E39" s="170"/>
      <c r="F39" s="170"/>
      <c r="G39" s="170"/>
      <c r="H39" s="170"/>
      <c r="I39" s="170"/>
      <c r="J39" s="170"/>
      <c r="K39" s="170"/>
      <c r="L39" s="171"/>
      <c r="M39" s="171"/>
      <c r="N39" s="171"/>
      <c r="O39" s="171"/>
      <c r="P39" s="171"/>
      <c r="Q39" s="171"/>
    </row>
    <row r="40" spans="4:18" s="169" customFormat="1" ht="15.75" thickBot="1" x14ac:dyDescent="0.3">
      <c r="D40" s="170"/>
      <c r="E40" s="170"/>
      <c r="F40" s="170"/>
      <c r="G40" s="170"/>
      <c r="H40" s="170"/>
      <c r="I40" s="170"/>
      <c r="J40" s="170"/>
      <c r="K40" s="170"/>
      <c r="L40" s="171"/>
      <c r="M40" s="171"/>
      <c r="N40" s="171"/>
      <c r="O40" s="171"/>
      <c r="P40" s="171"/>
      <c r="Q40" s="171"/>
    </row>
    <row r="41" spans="4:18" ht="12.75" customHeight="1" x14ac:dyDescent="0.2">
      <c r="D41" s="661" t="s">
        <v>32</v>
      </c>
      <c r="E41" s="662"/>
      <c r="F41" s="663"/>
      <c r="G41" s="664" t="s">
        <v>38</v>
      </c>
      <c r="H41" s="665"/>
      <c r="I41" s="665"/>
      <c r="J41" s="665"/>
      <c r="K41" s="665"/>
      <c r="L41" s="665"/>
      <c r="M41" s="665"/>
      <c r="N41" s="665"/>
      <c r="O41" s="665"/>
      <c r="P41" s="665"/>
      <c r="Q41" s="665"/>
      <c r="R41" s="666"/>
    </row>
    <row r="42" spans="4:18" ht="12.75" customHeight="1" x14ac:dyDescent="0.2">
      <c r="D42" s="655" t="s">
        <v>25</v>
      </c>
      <c r="E42" s="656"/>
      <c r="F42" s="657"/>
      <c r="G42" s="658" t="s">
        <v>39</v>
      </c>
      <c r="H42" s="659"/>
      <c r="I42" s="659"/>
      <c r="J42" s="659"/>
      <c r="K42" s="659"/>
      <c r="L42" s="659"/>
      <c r="M42" s="659"/>
      <c r="N42" s="659"/>
      <c r="O42" s="659"/>
      <c r="P42" s="659"/>
      <c r="Q42" s="659"/>
      <c r="R42" s="660"/>
    </row>
    <row r="43" spans="4:18" ht="12.75" customHeight="1" x14ac:dyDescent="0.2">
      <c r="D43" s="655" t="s">
        <v>22</v>
      </c>
      <c r="E43" s="656"/>
      <c r="F43" s="657"/>
      <c r="G43" s="658" t="s">
        <v>40</v>
      </c>
      <c r="H43" s="659"/>
      <c r="I43" s="659"/>
      <c r="J43" s="659"/>
      <c r="K43" s="659"/>
      <c r="L43" s="659"/>
      <c r="M43" s="659"/>
      <c r="N43" s="659"/>
      <c r="O43" s="659"/>
      <c r="P43" s="659"/>
      <c r="Q43" s="659"/>
      <c r="R43" s="660"/>
    </row>
    <row r="44" spans="4:18" ht="12.75" customHeight="1" x14ac:dyDescent="0.2">
      <c r="D44" s="655" t="s">
        <v>23</v>
      </c>
      <c r="E44" s="657"/>
      <c r="F44" s="657"/>
      <c r="G44" s="658" t="s">
        <v>41</v>
      </c>
      <c r="H44" s="659"/>
      <c r="I44" s="659"/>
      <c r="J44" s="659"/>
      <c r="K44" s="659"/>
      <c r="L44" s="659"/>
      <c r="M44" s="659"/>
      <c r="N44" s="659"/>
      <c r="O44" s="659"/>
      <c r="P44" s="659"/>
      <c r="Q44" s="659"/>
      <c r="R44" s="660"/>
    </row>
    <row r="45" spans="4:18" ht="12.75" customHeight="1" x14ac:dyDescent="0.2">
      <c r="D45" s="655" t="s">
        <v>24</v>
      </c>
      <c r="E45" s="657"/>
      <c r="F45" s="657"/>
      <c r="G45" s="658" t="s">
        <v>42</v>
      </c>
      <c r="H45" s="659"/>
      <c r="I45" s="659"/>
      <c r="J45" s="659"/>
      <c r="K45" s="659"/>
      <c r="L45" s="659"/>
      <c r="M45" s="659"/>
      <c r="N45" s="659"/>
      <c r="O45" s="659"/>
      <c r="P45" s="659"/>
      <c r="Q45" s="659"/>
      <c r="R45" s="660"/>
    </row>
    <row r="46" spans="4:18" ht="13.5" customHeight="1" thickBot="1" x14ac:dyDescent="0.25">
      <c r="D46" s="667" t="s">
        <v>31</v>
      </c>
      <c r="E46" s="668"/>
      <c r="F46" s="669"/>
      <c r="G46" s="670" t="s">
        <v>59</v>
      </c>
      <c r="H46" s="671"/>
      <c r="I46" s="671"/>
      <c r="J46" s="671"/>
      <c r="K46" s="671"/>
      <c r="L46" s="671"/>
      <c r="M46" s="671"/>
      <c r="N46" s="671"/>
      <c r="O46" s="671"/>
      <c r="P46" s="671"/>
      <c r="Q46" s="671"/>
      <c r="R46" s="672"/>
    </row>
  </sheetData>
  <mergeCells count="17">
    <mergeCell ref="D46:F46"/>
    <mergeCell ref="G46:R46"/>
    <mergeCell ref="G43:R43"/>
    <mergeCell ref="D44:F44"/>
    <mergeCell ref="G44:R44"/>
    <mergeCell ref="D45:F45"/>
    <mergeCell ref="G45:R45"/>
    <mergeCell ref="D43:F43"/>
    <mergeCell ref="F3:L3"/>
    <mergeCell ref="F12:L12"/>
    <mergeCell ref="F19:L19"/>
    <mergeCell ref="F26:K26"/>
    <mergeCell ref="D42:F42"/>
    <mergeCell ref="G42:R42"/>
    <mergeCell ref="D41:F41"/>
    <mergeCell ref="G41:R41"/>
    <mergeCell ref="F33:L33"/>
  </mergeCells>
  <phoneticPr fontId="20" type="noConversion"/>
  <conditionalFormatting sqref="N14:N16">
    <cfRule type="cellIs" dxfId="41" priority="40" stopIfTrue="1" operator="greaterThan">
      <formula>0</formula>
    </cfRule>
  </conditionalFormatting>
  <conditionalFormatting sqref="O14:O16">
    <cfRule type="cellIs" dxfId="40" priority="41" stopIfTrue="1" operator="greaterThan">
      <formula>0</formula>
    </cfRule>
  </conditionalFormatting>
  <conditionalFormatting sqref="L14:L16">
    <cfRule type="cellIs" dxfId="39" priority="42" stopIfTrue="1" operator="greaterThan">
      <formula>0</formula>
    </cfRule>
  </conditionalFormatting>
  <conditionalFormatting sqref="N28:N30">
    <cfRule type="cellIs" dxfId="38" priority="25" stopIfTrue="1" operator="greaterThan">
      <formula>0</formula>
    </cfRule>
  </conditionalFormatting>
  <conditionalFormatting sqref="O28:O30">
    <cfRule type="cellIs" dxfId="37" priority="26" stopIfTrue="1" operator="greaterThan">
      <formula>0</formula>
    </cfRule>
  </conditionalFormatting>
  <conditionalFormatting sqref="L28:L30">
    <cfRule type="cellIs" dxfId="36" priority="27" stopIfTrue="1" operator="greaterThan">
      <formula>0</formula>
    </cfRule>
  </conditionalFormatting>
  <conditionalFormatting sqref="N21:N23">
    <cfRule type="cellIs" dxfId="35" priority="7" stopIfTrue="1" operator="greaterThan">
      <formula>0</formula>
    </cfRule>
  </conditionalFormatting>
  <conditionalFormatting sqref="O21:O23">
    <cfRule type="cellIs" dxfId="34" priority="8" stopIfTrue="1" operator="greaterThan">
      <formula>0</formula>
    </cfRule>
  </conditionalFormatting>
  <conditionalFormatting sqref="L21:L23">
    <cfRule type="cellIs" dxfId="33" priority="9" stopIfTrue="1" operator="greaterThan">
      <formula>0</formula>
    </cfRule>
  </conditionalFormatting>
  <conditionalFormatting sqref="N35:N37">
    <cfRule type="cellIs" dxfId="32" priority="1" stopIfTrue="1" operator="greaterThan">
      <formula>0</formula>
    </cfRule>
  </conditionalFormatting>
  <conditionalFormatting sqref="O35:O37">
    <cfRule type="cellIs" dxfId="31" priority="2" stopIfTrue="1" operator="greaterThan">
      <formula>0</formula>
    </cfRule>
  </conditionalFormatting>
  <conditionalFormatting sqref="L35:L37">
    <cfRule type="cellIs" dxfId="30" priority="3" stopIfTrue="1" operator="greaterThan">
      <formula>0</formula>
    </cfRule>
  </conditionalFormatting>
  <printOptions horizontalCentered="1"/>
  <pageMargins left="0" right="0" top="1" bottom="0.75" header="0.25" footer="0.25"/>
  <pageSetup orientation="landscape" r:id="rId1"/>
  <headerFooter alignWithMargins="0">
    <oddHeader>&amp;L&amp;8Test Cases-dwnldtemplate
Ver 13.0&amp;C&amp;"Arial,Bold"&amp;12&amp;U
&amp;A&amp;R&amp;"Arial,Bold"&amp;8
&amp;Z&amp;F</oddHeader>
    <oddFooter>&amp;C&amp;8FOR INTERNAL STATE FARM USE ONLY 
Contains CONFIDENTIAL information which may not be disclosed without express written authorization. 
Page &amp;P of &amp;N&amp;R&amp;8&amp;D - &amp;T</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
  <sheetViews>
    <sheetView workbookViewId="0">
      <selection activeCell="D18" sqref="D18"/>
    </sheetView>
  </sheetViews>
  <sheetFormatPr defaultRowHeight="12.75" x14ac:dyDescent="0.2"/>
  <cols>
    <col min="1" max="1" width="10.7109375" bestFit="1" customWidth="1"/>
    <col min="2" max="2" width="12" customWidth="1"/>
    <col min="3" max="3" width="15" customWidth="1"/>
    <col min="4" max="4" width="77.85546875" customWidth="1"/>
    <col min="5" max="5" width="8.7109375" customWidth="1"/>
    <col min="6" max="6" width="9.28515625" customWidth="1"/>
    <col min="7" max="7" width="8.140625" customWidth="1"/>
    <col min="8" max="8" width="13" hidden="1" customWidth="1"/>
    <col min="9" max="10" width="8.85546875" customWidth="1"/>
    <col min="11" max="11" width="21.5703125" customWidth="1"/>
    <col min="12" max="12" width="12.42578125" customWidth="1"/>
    <col min="13" max="13" width="22.5703125" bestFit="1" customWidth="1"/>
  </cols>
  <sheetData>
    <row r="1" spans="1:13" x14ac:dyDescent="0.2">
      <c r="A1" s="673" t="s">
        <v>104</v>
      </c>
      <c r="B1" s="673"/>
      <c r="C1" s="673"/>
      <c r="D1" s="673"/>
      <c r="E1" s="673"/>
      <c r="F1" s="673"/>
      <c r="G1" s="673"/>
      <c r="H1" s="673"/>
      <c r="I1" s="673"/>
      <c r="J1" s="673"/>
      <c r="K1" s="673"/>
      <c r="L1" s="674"/>
      <c r="M1" s="58"/>
    </row>
    <row r="2" spans="1:13" ht="25.5" x14ac:dyDescent="0.2">
      <c r="A2" s="59" t="s">
        <v>20</v>
      </c>
      <c r="B2" s="59" t="s">
        <v>105</v>
      </c>
      <c r="C2" s="59" t="s">
        <v>106</v>
      </c>
      <c r="D2" s="60" t="s">
        <v>107</v>
      </c>
      <c r="E2" s="59" t="s">
        <v>979</v>
      </c>
      <c r="F2" s="59" t="s">
        <v>108</v>
      </c>
      <c r="G2" s="59" t="s">
        <v>14</v>
      </c>
      <c r="H2" s="59" t="s">
        <v>109</v>
      </c>
      <c r="I2" s="59" t="s">
        <v>110</v>
      </c>
      <c r="J2" s="59" t="s">
        <v>111</v>
      </c>
      <c r="K2" s="59" t="s">
        <v>112</v>
      </c>
      <c r="L2" s="59" t="s">
        <v>113</v>
      </c>
      <c r="M2" s="59" t="s">
        <v>114</v>
      </c>
    </row>
    <row r="3" spans="1:13" x14ac:dyDescent="0.2">
      <c r="A3" s="219"/>
      <c r="B3" s="208"/>
      <c r="C3" s="61"/>
      <c r="D3" s="64"/>
      <c r="E3" s="62"/>
      <c r="F3" s="62"/>
      <c r="G3" s="192"/>
      <c r="H3" s="225"/>
      <c r="I3" s="63"/>
      <c r="J3" s="63"/>
      <c r="K3" s="65"/>
      <c r="L3" s="62"/>
      <c r="M3" s="176"/>
    </row>
    <row r="4" spans="1:13" x14ac:dyDescent="0.2">
      <c r="A4" s="412"/>
      <c r="B4" s="208"/>
      <c r="C4" s="61"/>
      <c r="D4" s="222"/>
      <c r="E4" s="62"/>
      <c r="F4" s="62"/>
      <c r="G4" s="192"/>
      <c r="H4" s="225"/>
      <c r="I4" s="63"/>
      <c r="J4" s="63"/>
      <c r="K4" s="65"/>
      <c r="L4" s="62"/>
      <c r="M4" s="176"/>
    </row>
    <row r="5" spans="1:13" x14ac:dyDescent="0.2">
      <c r="A5" s="219"/>
      <c r="B5" s="208"/>
      <c r="C5" s="61"/>
      <c r="D5" s="220"/>
      <c r="E5" s="62"/>
      <c r="F5" s="225"/>
      <c r="G5" s="62"/>
      <c r="H5" s="225"/>
      <c r="I5" s="63"/>
      <c r="J5" s="63"/>
      <c r="K5" s="65"/>
      <c r="L5" s="62"/>
      <c r="M5" s="176"/>
    </row>
    <row r="6" spans="1:13" x14ac:dyDescent="0.2">
      <c r="A6" s="219"/>
      <c r="B6" s="208"/>
      <c r="C6" s="221"/>
      <c r="D6" s="222"/>
      <c r="E6" s="62"/>
      <c r="F6" s="62"/>
      <c r="G6" s="62"/>
      <c r="H6" s="225"/>
      <c r="I6" s="63"/>
      <c r="J6" s="228"/>
      <c r="K6" s="65"/>
      <c r="L6" s="62"/>
      <c r="M6" s="176"/>
    </row>
    <row r="7" spans="1:13" x14ac:dyDescent="0.2">
      <c r="A7" s="219"/>
      <c r="B7" s="208"/>
      <c r="C7" s="61"/>
      <c r="D7" s="222"/>
      <c r="E7" s="62"/>
      <c r="F7" s="62"/>
      <c r="G7" s="62"/>
      <c r="H7" s="225"/>
      <c r="I7" s="63"/>
      <c r="J7" s="228"/>
      <c r="K7" s="65"/>
      <c r="L7" s="62"/>
      <c r="M7" s="176"/>
    </row>
    <row r="8" spans="1:13" x14ac:dyDescent="0.2">
      <c r="A8" s="219"/>
      <c r="B8" s="208"/>
      <c r="C8" s="61"/>
      <c r="D8" s="222"/>
      <c r="E8" s="62"/>
      <c r="F8" s="225"/>
      <c r="G8" s="62"/>
      <c r="H8" s="225"/>
      <c r="I8" s="411"/>
      <c r="J8" s="225"/>
      <c r="K8" s="65"/>
      <c r="L8" s="62"/>
      <c r="M8" s="225"/>
    </row>
    <row r="9" spans="1:13" ht="15" x14ac:dyDescent="0.2">
      <c r="A9" s="230"/>
      <c r="B9" s="231"/>
      <c r="C9" s="232"/>
      <c r="D9" s="233"/>
      <c r="E9" s="62"/>
      <c r="F9" s="225"/>
      <c r="G9" s="234"/>
      <c r="H9" s="235"/>
      <c r="I9" s="235"/>
      <c r="J9" s="225"/>
      <c r="K9" s="236"/>
      <c r="L9" s="234"/>
      <c r="M9" s="225"/>
    </row>
    <row r="10" spans="1:13" x14ac:dyDescent="0.2">
      <c r="A10" s="219"/>
      <c r="B10" s="200"/>
      <c r="C10" s="221"/>
      <c r="D10" s="222"/>
      <c r="E10" s="62"/>
      <c r="F10" s="225"/>
      <c r="G10" s="234"/>
      <c r="H10" s="225"/>
      <c r="I10" s="228"/>
      <c r="J10" s="225"/>
      <c r="K10" s="225"/>
      <c r="L10" s="234"/>
      <c r="M10" s="208"/>
    </row>
  </sheetData>
  <autoFilter ref="A2:M10"/>
  <mergeCells count="1">
    <mergeCell ref="A1:L1"/>
  </mergeCells>
  <dataValidations count="3">
    <dataValidation type="list" allowBlank="1" showInputMessage="1" showErrorMessage="1" sqref="F6:F7 F3:F4">
      <formula1>"Fixed, Duplicate, Invalid, Rejected, Works_for_me, Withdrawn"</formula1>
    </dataValidation>
    <dataValidation type="list" allowBlank="1" showInputMessage="1" showErrorMessage="1" sqref="G5:G8 G2">
      <formula1>"High,Medium,Low,Critical"</formula1>
    </dataValidation>
    <dataValidation type="list" allowBlank="1" showInputMessage="1" showErrorMessage="1" sqref="E2:E10">
      <formula1>"Submitted,Open,Verify,Closed,Defer,Reopen,Fixed"</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79"/>
  <sheetViews>
    <sheetView zoomScale="70" zoomScaleNormal="70" workbookViewId="0">
      <pane ySplit="1" topLeftCell="A64" activePane="bottomLeft" state="frozen"/>
      <selection pane="bottomLeft" activeCell="K87" sqref="K87"/>
    </sheetView>
  </sheetViews>
  <sheetFormatPr defaultRowHeight="12.75" x14ac:dyDescent="0.2"/>
  <cols>
    <col min="1" max="1" width="9.85546875" customWidth="1"/>
    <col min="2" max="2" width="18.5703125" hidden="1" customWidth="1"/>
    <col min="3" max="3" width="16.28515625" customWidth="1"/>
    <col min="4" max="4" width="16.42578125" customWidth="1"/>
    <col min="5" max="5" width="10.42578125" customWidth="1"/>
    <col min="6" max="6" width="0" hidden="1" customWidth="1"/>
    <col min="7" max="7" width="14.28515625" hidden="1" customWidth="1"/>
    <col min="8" max="8" width="0" hidden="1" customWidth="1"/>
    <col min="9" max="9" width="15" hidden="1" customWidth="1"/>
    <col min="10" max="10" width="23.7109375" customWidth="1"/>
    <col min="11" max="11" width="65" customWidth="1"/>
    <col min="12" max="12" width="15.85546875" hidden="1" customWidth="1"/>
    <col min="13" max="13" width="13.42578125" hidden="1" customWidth="1"/>
    <col min="14" max="14" width="91.85546875" customWidth="1"/>
    <col min="15" max="15" width="19.28515625" customWidth="1"/>
    <col min="16" max="16" width="19.5703125" customWidth="1"/>
    <col min="17" max="17" width="14.140625" customWidth="1"/>
    <col min="19" max="19" width="12.5703125" customWidth="1"/>
    <col min="20" max="21" width="11.85546875" customWidth="1"/>
    <col min="22" max="22" width="13.85546875" customWidth="1"/>
  </cols>
  <sheetData>
    <row r="1" spans="1:22" ht="32.25" thickBot="1" x14ac:dyDescent="0.25">
      <c r="A1" s="398" t="s">
        <v>21</v>
      </c>
      <c r="B1" s="398" t="s">
        <v>84</v>
      </c>
      <c r="C1" s="398" t="s">
        <v>16</v>
      </c>
      <c r="D1" s="398" t="s">
        <v>78</v>
      </c>
      <c r="E1" s="398" t="s">
        <v>963</v>
      </c>
      <c r="F1" s="398" t="s">
        <v>14</v>
      </c>
      <c r="G1" s="392" t="s">
        <v>15</v>
      </c>
      <c r="H1" s="398" t="s">
        <v>8</v>
      </c>
      <c r="I1" s="398" t="s">
        <v>10</v>
      </c>
      <c r="J1" s="398" t="s">
        <v>3</v>
      </c>
      <c r="K1" s="398" t="s">
        <v>76</v>
      </c>
      <c r="L1" s="366" t="s">
        <v>77</v>
      </c>
      <c r="M1" s="398" t="s">
        <v>96</v>
      </c>
      <c r="N1" s="398" t="s">
        <v>83</v>
      </c>
      <c r="O1" s="456" t="s">
        <v>62</v>
      </c>
      <c r="P1" s="456" t="s">
        <v>61</v>
      </c>
      <c r="Q1" s="456" t="s">
        <v>20</v>
      </c>
      <c r="R1" s="456" t="s">
        <v>6</v>
      </c>
      <c r="S1" s="456" t="s">
        <v>7</v>
      </c>
      <c r="T1" s="398" t="s">
        <v>97</v>
      </c>
      <c r="U1" s="398" t="s">
        <v>9</v>
      </c>
      <c r="V1" s="373" t="s">
        <v>2</v>
      </c>
    </row>
    <row r="2" spans="1:22" ht="409.5" x14ac:dyDescent="0.2">
      <c r="A2" s="100" t="s">
        <v>122</v>
      </c>
      <c r="B2" s="198" t="s">
        <v>2516</v>
      </c>
      <c r="C2" s="278" t="s">
        <v>2517</v>
      </c>
      <c r="D2" s="194" t="s">
        <v>2518</v>
      </c>
      <c r="E2" s="194" t="s">
        <v>2519</v>
      </c>
      <c r="F2" s="144" t="s">
        <v>17</v>
      </c>
      <c r="G2" s="198" t="s">
        <v>203</v>
      </c>
      <c r="H2" s="129" t="s">
        <v>99</v>
      </c>
      <c r="I2" s="144" t="s">
        <v>1047</v>
      </c>
      <c r="J2" s="196" t="s">
        <v>2520</v>
      </c>
      <c r="K2" s="196" t="s">
        <v>3080</v>
      </c>
      <c r="L2" s="99"/>
      <c r="M2" s="196"/>
      <c r="N2" s="204" t="s">
        <v>3097</v>
      </c>
      <c r="O2" s="198" t="s">
        <v>2717</v>
      </c>
      <c r="P2" s="198"/>
      <c r="Q2" s="198"/>
      <c r="R2" s="198" t="s">
        <v>2891</v>
      </c>
      <c r="S2" s="83">
        <v>42235</v>
      </c>
      <c r="T2" s="240" t="s">
        <v>2108</v>
      </c>
      <c r="U2" s="83">
        <v>42179</v>
      </c>
      <c r="V2" s="153"/>
    </row>
    <row r="3" spans="1:22" ht="409.5" x14ac:dyDescent="0.2">
      <c r="A3" s="100" t="s">
        <v>123</v>
      </c>
      <c r="B3" s="198" t="s">
        <v>2516</v>
      </c>
      <c r="C3" s="278" t="s">
        <v>2522</v>
      </c>
      <c r="D3" s="194" t="s">
        <v>2523</v>
      </c>
      <c r="E3" s="194" t="s">
        <v>2524</v>
      </c>
      <c r="F3" s="144" t="s">
        <v>17</v>
      </c>
      <c r="G3" s="198" t="s">
        <v>203</v>
      </c>
      <c r="H3" s="129" t="s">
        <v>99</v>
      </c>
      <c r="I3" s="144" t="s">
        <v>1047</v>
      </c>
      <c r="J3" s="196" t="s">
        <v>2520</v>
      </c>
      <c r="K3" s="196" t="s">
        <v>3081</v>
      </c>
      <c r="L3" s="99"/>
      <c r="M3" s="196"/>
      <c r="N3" s="204" t="s">
        <v>3097</v>
      </c>
      <c r="O3" s="198" t="s">
        <v>2717</v>
      </c>
      <c r="P3" s="198"/>
      <c r="Q3" s="198"/>
      <c r="R3" s="198" t="s">
        <v>2891</v>
      </c>
      <c r="S3" s="83">
        <v>42236</v>
      </c>
      <c r="T3" s="240" t="s">
        <v>2108</v>
      </c>
      <c r="U3" s="83">
        <v>42180</v>
      </c>
      <c r="V3" s="153"/>
    </row>
    <row r="4" spans="1:22" ht="409.5" x14ac:dyDescent="0.2">
      <c r="A4" s="100" t="s">
        <v>124</v>
      </c>
      <c r="B4" s="198" t="s">
        <v>2516</v>
      </c>
      <c r="C4" s="278" t="s">
        <v>2526</v>
      </c>
      <c r="D4" s="194" t="s">
        <v>2518</v>
      </c>
      <c r="E4" s="194" t="s">
        <v>2527</v>
      </c>
      <c r="F4" s="144" t="s">
        <v>17</v>
      </c>
      <c r="G4" s="198" t="s">
        <v>203</v>
      </c>
      <c r="H4" s="129" t="s">
        <v>99</v>
      </c>
      <c r="I4" s="144" t="s">
        <v>1047</v>
      </c>
      <c r="J4" s="196" t="s">
        <v>2520</v>
      </c>
      <c r="K4" s="196" t="s">
        <v>3107</v>
      </c>
      <c r="L4" s="99"/>
      <c r="M4" s="196"/>
      <c r="N4" s="204" t="s">
        <v>3097</v>
      </c>
      <c r="O4" s="198" t="s">
        <v>2717</v>
      </c>
      <c r="P4" s="198"/>
      <c r="Q4" s="412"/>
      <c r="R4" s="198" t="s">
        <v>2891</v>
      </c>
      <c r="S4" s="83">
        <v>42237</v>
      </c>
      <c r="T4" s="240" t="s">
        <v>2108</v>
      </c>
      <c r="U4" s="83">
        <v>42181</v>
      </c>
      <c r="V4" s="153"/>
    </row>
    <row r="5" spans="1:22" ht="409.5" x14ac:dyDescent="0.2">
      <c r="A5" s="100" t="s">
        <v>125</v>
      </c>
      <c r="B5" s="198" t="s">
        <v>2516</v>
      </c>
      <c r="C5" s="278" t="s">
        <v>2526</v>
      </c>
      <c r="D5" s="194" t="s">
        <v>2518</v>
      </c>
      <c r="E5" s="194" t="s">
        <v>2527</v>
      </c>
      <c r="F5" s="144" t="s">
        <v>17</v>
      </c>
      <c r="G5" s="198" t="s">
        <v>203</v>
      </c>
      <c r="H5" s="129" t="s">
        <v>99</v>
      </c>
      <c r="I5" s="144" t="s">
        <v>1047</v>
      </c>
      <c r="J5" s="196" t="s">
        <v>2520</v>
      </c>
      <c r="K5" s="196" t="s">
        <v>2528</v>
      </c>
      <c r="L5" s="99"/>
      <c r="M5" s="196"/>
      <c r="N5" s="204" t="s">
        <v>3097</v>
      </c>
      <c r="O5" s="198" t="s">
        <v>2717</v>
      </c>
      <c r="P5" s="198"/>
      <c r="Q5" s="412"/>
      <c r="R5" s="198" t="s">
        <v>2891</v>
      </c>
      <c r="S5" s="83">
        <v>42238</v>
      </c>
      <c r="T5" s="240" t="s">
        <v>2108</v>
      </c>
      <c r="U5" s="83">
        <v>42182</v>
      </c>
      <c r="V5" s="153"/>
    </row>
    <row r="6" spans="1:22" ht="409.5" x14ac:dyDescent="0.2">
      <c r="A6" s="100" t="s">
        <v>126</v>
      </c>
      <c r="B6" s="198" t="s">
        <v>2516</v>
      </c>
      <c r="C6" s="278" t="s">
        <v>2529</v>
      </c>
      <c r="D6" s="194" t="s">
        <v>2518</v>
      </c>
      <c r="E6" s="194" t="s">
        <v>2530</v>
      </c>
      <c r="F6" s="144" t="s">
        <v>17</v>
      </c>
      <c r="G6" s="198" t="s">
        <v>203</v>
      </c>
      <c r="H6" s="129" t="s">
        <v>99</v>
      </c>
      <c r="I6" s="144" t="s">
        <v>1047</v>
      </c>
      <c r="J6" s="196" t="s">
        <v>2520</v>
      </c>
      <c r="K6" s="196" t="s">
        <v>3108</v>
      </c>
      <c r="L6" s="99"/>
      <c r="M6" s="195"/>
      <c r="N6" s="204" t="s">
        <v>3097</v>
      </c>
      <c r="O6" s="198" t="s">
        <v>2717</v>
      </c>
      <c r="P6" s="198"/>
      <c r="Q6" s="412"/>
      <c r="R6" s="198" t="s">
        <v>2891</v>
      </c>
      <c r="S6" s="83">
        <v>42239</v>
      </c>
      <c r="T6" s="240" t="s">
        <v>2108</v>
      </c>
      <c r="U6" s="83">
        <v>42183</v>
      </c>
      <c r="V6" s="153"/>
    </row>
    <row r="7" spans="1:22" ht="409.5" x14ac:dyDescent="0.2">
      <c r="A7" s="100" t="s">
        <v>127</v>
      </c>
      <c r="B7" s="198" t="s">
        <v>2516</v>
      </c>
      <c r="C7" s="278" t="s">
        <v>2531</v>
      </c>
      <c r="D7" s="194" t="s">
        <v>2518</v>
      </c>
      <c r="E7" s="194" t="s">
        <v>2524</v>
      </c>
      <c r="F7" s="144" t="s">
        <v>17</v>
      </c>
      <c r="G7" s="198" t="s">
        <v>203</v>
      </c>
      <c r="H7" s="129" t="s">
        <v>99</v>
      </c>
      <c r="I7" s="144" t="s">
        <v>1047</v>
      </c>
      <c r="J7" s="196" t="s">
        <v>2520</v>
      </c>
      <c r="K7" s="278" t="s">
        <v>2532</v>
      </c>
      <c r="L7" s="99"/>
      <c r="M7" s="195"/>
      <c r="N7" s="204" t="s">
        <v>3097</v>
      </c>
      <c r="O7" s="198" t="s">
        <v>2717</v>
      </c>
      <c r="P7" s="198"/>
      <c r="Q7" s="198"/>
      <c r="R7" s="198" t="s">
        <v>2891</v>
      </c>
      <c r="S7" s="83">
        <v>42240</v>
      </c>
      <c r="T7" s="240" t="s">
        <v>2108</v>
      </c>
      <c r="U7" s="83">
        <v>42184</v>
      </c>
      <c r="V7" s="153"/>
    </row>
    <row r="8" spans="1:22" ht="409.5" x14ac:dyDescent="0.2">
      <c r="A8" s="100" t="s">
        <v>128</v>
      </c>
      <c r="B8" s="198" t="s">
        <v>2516</v>
      </c>
      <c r="C8" s="278" t="s">
        <v>2533</v>
      </c>
      <c r="D8" s="194" t="s">
        <v>2518</v>
      </c>
      <c r="E8" s="194" t="s">
        <v>2530</v>
      </c>
      <c r="F8" s="144" t="s">
        <v>17</v>
      </c>
      <c r="G8" s="198" t="s">
        <v>203</v>
      </c>
      <c r="H8" s="129" t="s">
        <v>99</v>
      </c>
      <c r="I8" s="144" t="s">
        <v>1047</v>
      </c>
      <c r="J8" s="196" t="s">
        <v>2520</v>
      </c>
      <c r="K8" s="278" t="s">
        <v>2534</v>
      </c>
      <c r="L8" s="99"/>
      <c r="M8" s="195"/>
      <c r="N8" s="204" t="s">
        <v>3097</v>
      </c>
      <c r="O8" s="198" t="s">
        <v>2717</v>
      </c>
      <c r="P8" s="198"/>
      <c r="Q8" s="198"/>
      <c r="R8" s="198" t="s">
        <v>2891</v>
      </c>
      <c r="S8" s="83">
        <v>42241</v>
      </c>
      <c r="T8" s="240" t="s">
        <v>2108</v>
      </c>
      <c r="U8" s="83">
        <v>42185</v>
      </c>
      <c r="V8" s="153"/>
    </row>
    <row r="9" spans="1:22" ht="114.75" x14ac:dyDescent="0.2">
      <c r="A9" s="100" t="s">
        <v>129</v>
      </c>
      <c r="B9" s="198" t="s">
        <v>2516</v>
      </c>
      <c r="C9" s="194" t="s">
        <v>2535</v>
      </c>
      <c r="D9" s="194" t="s">
        <v>2536</v>
      </c>
      <c r="E9" s="194" t="s">
        <v>2537</v>
      </c>
      <c r="F9" s="196" t="s">
        <v>17</v>
      </c>
      <c r="G9" s="198" t="s">
        <v>203</v>
      </c>
      <c r="H9" s="129" t="s">
        <v>99</v>
      </c>
      <c r="I9" s="198" t="s">
        <v>1047</v>
      </c>
      <c r="J9" s="196" t="s">
        <v>2538</v>
      </c>
      <c r="K9" s="196" t="s">
        <v>2539</v>
      </c>
      <c r="L9" s="277"/>
      <c r="M9" s="277"/>
      <c r="N9" s="237" t="s">
        <v>2540</v>
      </c>
      <c r="O9" s="198" t="s">
        <v>2717</v>
      </c>
      <c r="P9" s="198"/>
      <c r="Q9" s="198"/>
      <c r="R9" s="198" t="s">
        <v>2891</v>
      </c>
      <c r="S9" s="83">
        <v>42242</v>
      </c>
      <c r="T9" s="240" t="s">
        <v>2108</v>
      </c>
      <c r="U9" s="83">
        <v>42186</v>
      </c>
      <c r="V9" s="153"/>
    </row>
    <row r="10" spans="1:22" ht="409.5" x14ac:dyDescent="0.2">
      <c r="A10" s="100" t="s">
        <v>130</v>
      </c>
      <c r="B10" s="196" t="s">
        <v>2106</v>
      </c>
      <c r="C10" s="194" t="s">
        <v>2541</v>
      </c>
      <c r="D10" s="194" t="s">
        <v>2542</v>
      </c>
      <c r="E10" s="194" t="s">
        <v>2537</v>
      </c>
      <c r="F10" s="196" t="s">
        <v>17</v>
      </c>
      <c r="G10" s="198" t="s">
        <v>203</v>
      </c>
      <c r="H10" s="316" t="s">
        <v>99</v>
      </c>
      <c r="I10" s="198" t="s">
        <v>1047</v>
      </c>
      <c r="J10" s="196" t="s">
        <v>2543</v>
      </c>
      <c r="K10" s="196" t="s">
        <v>2544</v>
      </c>
      <c r="L10" s="203"/>
      <c r="M10" s="203"/>
      <c r="N10" s="204" t="s">
        <v>3097</v>
      </c>
      <c r="O10" s="198" t="s">
        <v>2717</v>
      </c>
      <c r="P10" s="198"/>
      <c r="Q10" s="198"/>
      <c r="R10" s="198" t="s">
        <v>2891</v>
      </c>
      <c r="S10" s="83">
        <v>42243</v>
      </c>
      <c r="T10" s="198" t="s">
        <v>2545</v>
      </c>
      <c r="U10" s="83">
        <v>42187</v>
      </c>
      <c r="V10" s="153"/>
    </row>
    <row r="11" spans="1:22" ht="408.6" customHeight="1" x14ac:dyDescent="0.2">
      <c r="A11" s="100" t="s">
        <v>131</v>
      </c>
      <c r="B11" s="196" t="s">
        <v>2106</v>
      </c>
      <c r="C11" s="196" t="s">
        <v>2546</v>
      </c>
      <c r="D11" s="196" t="s">
        <v>2547</v>
      </c>
      <c r="E11" s="196" t="s">
        <v>2548</v>
      </c>
      <c r="F11" s="196" t="s">
        <v>17</v>
      </c>
      <c r="G11" s="198" t="s">
        <v>1046</v>
      </c>
      <c r="H11" s="129" t="s">
        <v>99</v>
      </c>
      <c r="I11" s="198" t="s">
        <v>1047</v>
      </c>
      <c r="J11" s="195" t="s">
        <v>3082</v>
      </c>
      <c r="K11" s="195" t="s">
        <v>2550</v>
      </c>
      <c r="L11" s="99"/>
      <c r="M11" s="196"/>
      <c r="N11" s="204" t="s">
        <v>3097</v>
      </c>
      <c r="O11" s="198" t="s">
        <v>2717</v>
      </c>
      <c r="P11" s="198"/>
      <c r="Q11" s="198"/>
      <c r="R11" s="198" t="s">
        <v>2891</v>
      </c>
      <c r="S11" s="83">
        <v>42244</v>
      </c>
      <c r="T11" s="83" t="s">
        <v>1038</v>
      </c>
      <c r="U11" s="83">
        <v>42188</v>
      </c>
      <c r="V11" s="153"/>
    </row>
    <row r="12" spans="1:22" ht="409.5" x14ac:dyDescent="0.2">
      <c r="A12" s="100" t="s">
        <v>132</v>
      </c>
      <c r="B12" s="196" t="s">
        <v>2106</v>
      </c>
      <c r="C12" s="196" t="s">
        <v>2552</v>
      </c>
      <c r="D12" s="196" t="s">
        <v>2553</v>
      </c>
      <c r="E12" s="196" t="s">
        <v>2548</v>
      </c>
      <c r="F12" s="196" t="s">
        <v>17</v>
      </c>
      <c r="G12" s="198" t="s">
        <v>1046</v>
      </c>
      <c r="H12" s="129" t="s">
        <v>99</v>
      </c>
      <c r="I12" s="198" t="s">
        <v>1047</v>
      </c>
      <c r="J12" s="195" t="s">
        <v>2554</v>
      </c>
      <c r="K12" s="195" t="s">
        <v>2555</v>
      </c>
      <c r="L12" s="99"/>
      <c r="M12" s="196"/>
      <c r="N12" s="204" t="s">
        <v>3097</v>
      </c>
      <c r="O12" s="198" t="s">
        <v>2717</v>
      </c>
      <c r="P12" s="198"/>
      <c r="Q12" s="198"/>
      <c r="R12" s="198" t="s">
        <v>2891</v>
      </c>
      <c r="S12" s="83">
        <v>42245</v>
      </c>
      <c r="T12" s="83" t="s">
        <v>2545</v>
      </c>
      <c r="U12" s="83">
        <v>42189</v>
      </c>
      <c r="V12" s="153"/>
    </row>
    <row r="13" spans="1:22" ht="409.5" x14ac:dyDescent="0.2">
      <c r="A13" s="100" t="s">
        <v>133</v>
      </c>
      <c r="B13" s="196" t="s">
        <v>2106</v>
      </c>
      <c r="C13" s="196" t="s">
        <v>2557</v>
      </c>
      <c r="D13" s="196" t="s">
        <v>2558</v>
      </c>
      <c r="E13" s="196" t="s">
        <v>2548</v>
      </c>
      <c r="F13" s="196" t="s">
        <v>17</v>
      </c>
      <c r="G13" s="198" t="s">
        <v>1046</v>
      </c>
      <c r="H13" s="129" t="s">
        <v>99</v>
      </c>
      <c r="I13" s="198" t="s">
        <v>1047</v>
      </c>
      <c r="J13" s="195" t="s">
        <v>2559</v>
      </c>
      <c r="K13" s="195" t="s">
        <v>2560</v>
      </c>
      <c r="L13" s="99"/>
      <c r="M13" s="196"/>
      <c r="N13" s="204" t="s">
        <v>3097</v>
      </c>
      <c r="O13" s="198" t="s">
        <v>2717</v>
      </c>
      <c r="P13" s="198"/>
      <c r="Q13" s="198"/>
      <c r="R13" s="198" t="s">
        <v>2891</v>
      </c>
      <c r="S13" s="83">
        <v>42246</v>
      </c>
      <c r="T13" s="83" t="s">
        <v>1110</v>
      </c>
      <c r="U13" s="83">
        <v>42190</v>
      </c>
      <c r="V13" s="153"/>
    </row>
    <row r="14" spans="1:22" ht="409.5" x14ac:dyDescent="0.2">
      <c r="A14" s="100" t="s">
        <v>134</v>
      </c>
      <c r="B14" s="196" t="s">
        <v>2106</v>
      </c>
      <c r="C14" s="196" t="s">
        <v>218</v>
      </c>
      <c r="D14" s="196" t="s">
        <v>2562</v>
      </c>
      <c r="E14" s="196" t="s">
        <v>2548</v>
      </c>
      <c r="F14" s="196" t="s">
        <v>17</v>
      </c>
      <c r="G14" s="198" t="s">
        <v>1046</v>
      </c>
      <c r="H14" s="129" t="s">
        <v>99</v>
      </c>
      <c r="I14" s="198" t="s">
        <v>1047</v>
      </c>
      <c r="J14" s="195" t="s">
        <v>2563</v>
      </c>
      <c r="K14" s="195" t="s">
        <v>2564</v>
      </c>
      <c r="L14" s="99"/>
      <c r="M14" s="196"/>
      <c r="N14" s="204" t="s">
        <v>3097</v>
      </c>
      <c r="O14" s="198" t="s">
        <v>2717</v>
      </c>
      <c r="P14" s="198"/>
      <c r="Q14" s="198"/>
      <c r="R14" s="198" t="s">
        <v>2891</v>
      </c>
      <c r="S14" s="83">
        <v>42247</v>
      </c>
      <c r="T14" s="83" t="s">
        <v>1038</v>
      </c>
      <c r="U14" s="83">
        <v>42191</v>
      </c>
      <c r="V14" s="153"/>
    </row>
    <row r="15" spans="1:22" ht="409.5" x14ac:dyDescent="0.2">
      <c r="A15" s="100" t="s">
        <v>135</v>
      </c>
      <c r="B15" s="196" t="s">
        <v>2106</v>
      </c>
      <c r="C15" s="196" t="s">
        <v>2566</v>
      </c>
      <c r="D15" s="196" t="s">
        <v>2567</v>
      </c>
      <c r="E15" s="196" t="s">
        <v>2568</v>
      </c>
      <c r="F15" s="196" t="s">
        <v>18</v>
      </c>
      <c r="G15" s="198" t="s">
        <v>1046</v>
      </c>
      <c r="H15" s="129" t="s">
        <v>99</v>
      </c>
      <c r="I15" s="198" t="s">
        <v>1047</v>
      </c>
      <c r="J15" s="195" t="s">
        <v>2569</v>
      </c>
      <c r="K15" s="195" t="s">
        <v>2570</v>
      </c>
      <c r="L15" s="99"/>
      <c r="M15" s="196"/>
      <c r="N15" s="204" t="s">
        <v>3097</v>
      </c>
      <c r="O15" s="198" t="s">
        <v>2717</v>
      </c>
      <c r="P15" s="198"/>
      <c r="Q15" s="198"/>
      <c r="R15" s="198" t="s">
        <v>2891</v>
      </c>
      <c r="S15" s="83">
        <v>42248</v>
      </c>
      <c r="T15" s="83" t="s">
        <v>1038</v>
      </c>
      <c r="U15" s="83">
        <v>42192</v>
      </c>
      <c r="V15" s="153"/>
    </row>
    <row r="16" spans="1:22" ht="165.75" x14ac:dyDescent="0.2">
      <c r="A16" s="100" t="s">
        <v>136</v>
      </c>
      <c r="B16" s="196" t="s">
        <v>2106</v>
      </c>
      <c r="C16" s="198" t="s">
        <v>2572</v>
      </c>
      <c r="D16" s="196" t="s">
        <v>2573</v>
      </c>
      <c r="E16" s="196" t="s">
        <v>2574</v>
      </c>
      <c r="F16" s="195" t="s">
        <v>18</v>
      </c>
      <c r="G16" s="198" t="s">
        <v>1046</v>
      </c>
      <c r="H16" s="129" t="s">
        <v>99</v>
      </c>
      <c r="I16" s="198" t="s">
        <v>1047</v>
      </c>
      <c r="J16" s="195" t="s">
        <v>2123</v>
      </c>
      <c r="K16" s="195" t="s">
        <v>2575</v>
      </c>
      <c r="L16" s="99"/>
      <c r="M16" s="195"/>
      <c r="N16" s="195" t="s">
        <v>2576</v>
      </c>
      <c r="O16" s="198" t="s">
        <v>2717</v>
      </c>
      <c r="P16" s="198"/>
      <c r="Q16" s="198"/>
      <c r="R16" s="198" t="s">
        <v>2891</v>
      </c>
      <c r="S16" s="83">
        <v>42249</v>
      </c>
      <c r="T16" s="83" t="s">
        <v>1040</v>
      </c>
      <c r="U16" s="83">
        <v>42193</v>
      </c>
      <c r="V16" s="153"/>
    </row>
    <row r="17" spans="1:22" ht="127.5" x14ac:dyDescent="0.2">
      <c r="A17" s="100" t="s">
        <v>137</v>
      </c>
      <c r="B17" s="196" t="s">
        <v>2106</v>
      </c>
      <c r="C17" s="198" t="s">
        <v>228</v>
      </c>
      <c r="D17" s="194" t="s">
        <v>229</v>
      </c>
      <c r="E17" s="194" t="s">
        <v>1050</v>
      </c>
      <c r="F17" s="196" t="s">
        <v>18</v>
      </c>
      <c r="G17" s="198" t="s">
        <v>1046</v>
      </c>
      <c r="H17" s="129" t="s">
        <v>99</v>
      </c>
      <c r="I17" s="198" t="s">
        <v>1047</v>
      </c>
      <c r="J17" s="195" t="s">
        <v>2124</v>
      </c>
      <c r="K17" s="195" t="s">
        <v>1887</v>
      </c>
      <c r="L17" s="99"/>
      <c r="M17" s="196"/>
      <c r="N17" s="195" t="s">
        <v>1888</v>
      </c>
      <c r="O17" s="198" t="s">
        <v>2717</v>
      </c>
      <c r="P17" s="198"/>
      <c r="Q17" s="219"/>
      <c r="R17" s="198" t="s">
        <v>2891</v>
      </c>
      <c r="S17" s="83">
        <v>42250</v>
      </c>
      <c r="T17" s="83" t="s">
        <v>1041</v>
      </c>
      <c r="U17" s="83">
        <v>42194</v>
      </c>
      <c r="V17" s="153"/>
    </row>
    <row r="18" spans="1:22" ht="140.25" x14ac:dyDescent="0.2">
      <c r="A18" s="100" t="s">
        <v>138</v>
      </c>
      <c r="B18" s="196" t="s">
        <v>2106</v>
      </c>
      <c r="C18" s="198" t="s">
        <v>2577</v>
      </c>
      <c r="D18" s="194" t="s">
        <v>2578</v>
      </c>
      <c r="E18" s="194" t="s">
        <v>2548</v>
      </c>
      <c r="F18" s="195" t="s">
        <v>19</v>
      </c>
      <c r="G18" s="198" t="s">
        <v>203</v>
      </c>
      <c r="H18" s="129" t="s">
        <v>99</v>
      </c>
      <c r="I18" s="198" t="s">
        <v>1047</v>
      </c>
      <c r="J18" s="195" t="s">
        <v>2579</v>
      </c>
      <c r="K18" s="196" t="s">
        <v>3083</v>
      </c>
      <c r="L18" s="99"/>
      <c r="M18" s="195"/>
      <c r="N18" s="195" t="s">
        <v>3084</v>
      </c>
      <c r="O18" s="198" t="s">
        <v>2717</v>
      </c>
      <c r="P18" s="198"/>
      <c r="Q18" s="198"/>
      <c r="R18" s="198" t="s">
        <v>2891</v>
      </c>
      <c r="S18" s="83">
        <v>42251</v>
      </c>
      <c r="T18" s="83" t="s">
        <v>1042</v>
      </c>
      <c r="U18" s="83">
        <v>42195</v>
      </c>
      <c r="V18" s="153"/>
    </row>
    <row r="19" spans="1:22" ht="114.75" x14ac:dyDescent="0.2">
      <c r="A19" s="100" t="s">
        <v>139</v>
      </c>
      <c r="B19" s="196" t="s">
        <v>2106</v>
      </c>
      <c r="C19" s="198" t="s">
        <v>272</v>
      </c>
      <c r="D19" s="195" t="s">
        <v>273</v>
      </c>
      <c r="E19" s="195" t="s">
        <v>1003</v>
      </c>
      <c r="F19" s="196" t="s">
        <v>17</v>
      </c>
      <c r="G19" s="198" t="s">
        <v>1046</v>
      </c>
      <c r="H19" s="129" t="s">
        <v>99</v>
      </c>
      <c r="I19" s="198" t="s">
        <v>1047</v>
      </c>
      <c r="J19" s="196" t="s">
        <v>274</v>
      </c>
      <c r="K19" s="196" t="s">
        <v>1917</v>
      </c>
      <c r="L19" s="203"/>
      <c r="M19" s="196"/>
      <c r="N19" s="196" t="s">
        <v>3085</v>
      </c>
      <c r="O19" s="198" t="s">
        <v>2717</v>
      </c>
      <c r="P19" s="198"/>
      <c r="Q19" s="198"/>
      <c r="R19" s="198" t="s">
        <v>2891</v>
      </c>
      <c r="S19" s="83">
        <v>42252</v>
      </c>
      <c r="T19" s="203" t="s">
        <v>1038</v>
      </c>
      <c r="U19" s="83">
        <v>42196</v>
      </c>
      <c r="V19" s="153"/>
    </row>
    <row r="20" spans="1:22" ht="191.25" x14ac:dyDescent="0.2">
      <c r="A20" s="100" t="s">
        <v>140</v>
      </c>
      <c r="B20" s="196" t="s">
        <v>2106</v>
      </c>
      <c r="C20" s="198" t="s">
        <v>275</v>
      </c>
      <c r="D20" s="194" t="s">
        <v>276</v>
      </c>
      <c r="E20" s="194" t="s">
        <v>1003</v>
      </c>
      <c r="F20" s="196" t="s">
        <v>17</v>
      </c>
      <c r="G20" s="198" t="s">
        <v>1046</v>
      </c>
      <c r="H20" s="129" t="s">
        <v>99</v>
      </c>
      <c r="I20" s="198" t="s">
        <v>1047</v>
      </c>
      <c r="J20" s="196" t="s">
        <v>277</v>
      </c>
      <c r="K20" s="196" t="s">
        <v>1919</v>
      </c>
      <c r="L20" s="203"/>
      <c r="M20" s="196"/>
      <c r="N20" s="196" t="s">
        <v>1920</v>
      </c>
      <c r="O20" s="198" t="s">
        <v>2717</v>
      </c>
      <c r="P20" s="198"/>
      <c r="Q20" s="198"/>
      <c r="R20" s="198" t="s">
        <v>2891</v>
      </c>
      <c r="S20" s="83">
        <v>42253</v>
      </c>
      <c r="T20" s="203" t="s">
        <v>1038</v>
      </c>
      <c r="U20" s="83">
        <v>42197</v>
      </c>
      <c r="V20" s="153"/>
    </row>
    <row r="21" spans="1:22" ht="114.75" x14ac:dyDescent="0.2">
      <c r="A21" s="100" t="s">
        <v>141</v>
      </c>
      <c r="B21" s="196" t="s">
        <v>2106</v>
      </c>
      <c r="C21" s="196" t="s">
        <v>2582</v>
      </c>
      <c r="D21" s="194" t="s">
        <v>2583</v>
      </c>
      <c r="E21" s="194" t="s">
        <v>2584</v>
      </c>
      <c r="F21" s="196" t="s">
        <v>19</v>
      </c>
      <c r="G21" s="198" t="s">
        <v>203</v>
      </c>
      <c r="H21" s="129" t="s">
        <v>99</v>
      </c>
      <c r="I21" s="198" t="s">
        <v>1047</v>
      </c>
      <c r="J21" s="196" t="s">
        <v>2585</v>
      </c>
      <c r="K21" s="196" t="s">
        <v>2586</v>
      </c>
      <c r="L21" s="203"/>
      <c r="M21" s="196"/>
      <c r="N21" s="196" t="s">
        <v>2587</v>
      </c>
      <c r="O21" s="198" t="s">
        <v>2717</v>
      </c>
      <c r="P21" s="198"/>
      <c r="Q21" s="219"/>
      <c r="R21" s="198" t="s">
        <v>2891</v>
      </c>
      <c r="S21" s="83">
        <v>42320</v>
      </c>
      <c r="T21" s="203" t="s">
        <v>1041</v>
      </c>
      <c r="U21" s="83">
        <v>42198</v>
      </c>
      <c r="V21" s="153"/>
    </row>
    <row r="22" spans="1:22" ht="408.6" customHeight="1" x14ac:dyDescent="0.2">
      <c r="A22" s="100" t="s">
        <v>142</v>
      </c>
      <c r="B22" s="196" t="s">
        <v>2106</v>
      </c>
      <c r="C22" s="196" t="s">
        <v>2588</v>
      </c>
      <c r="D22" s="194" t="s">
        <v>2589</v>
      </c>
      <c r="E22" s="194" t="s">
        <v>2590</v>
      </c>
      <c r="F22" s="196" t="s">
        <v>17</v>
      </c>
      <c r="G22" s="198" t="s">
        <v>203</v>
      </c>
      <c r="H22" s="129" t="s">
        <v>99</v>
      </c>
      <c r="I22" s="198" t="s">
        <v>1047</v>
      </c>
      <c r="J22" s="194" t="s">
        <v>95</v>
      </c>
      <c r="K22" s="196" t="s">
        <v>2591</v>
      </c>
      <c r="L22" s="203"/>
      <c r="M22" s="103" t="s">
        <v>2592</v>
      </c>
      <c r="N22" s="204" t="s">
        <v>3116</v>
      </c>
      <c r="O22" s="198" t="s">
        <v>2717</v>
      </c>
      <c r="P22" s="198"/>
      <c r="Q22" s="198"/>
      <c r="R22" s="198" t="s">
        <v>2891</v>
      </c>
      <c r="S22" s="83">
        <v>42255</v>
      </c>
      <c r="T22" s="203" t="s">
        <v>1041</v>
      </c>
      <c r="U22" s="83">
        <v>42199</v>
      </c>
      <c r="V22" s="153"/>
    </row>
    <row r="23" spans="1:22" ht="409.5" x14ac:dyDescent="0.2">
      <c r="A23" s="100" t="s">
        <v>143</v>
      </c>
      <c r="B23" s="196" t="s">
        <v>2106</v>
      </c>
      <c r="C23" s="196" t="s">
        <v>2594</v>
      </c>
      <c r="D23" s="196" t="s">
        <v>2595</v>
      </c>
      <c r="E23" s="196" t="s">
        <v>2596</v>
      </c>
      <c r="F23" s="195" t="s">
        <v>17</v>
      </c>
      <c r="G23" s="198" t="s">
        <v>1046</v>
      </c>
      <c r="H23" s="316" t="s">
        <v>99</v>
      </c>
      <c r="I23" s="198" t="s">
        <v>1047</v>
      </c>
      <c r="J23" s="195" t="s">
        <v>2597</v>
      </c>
      <c r="K23" s="196" t="s">
        <v>2598</v>
      </c>
      <c r="L23" s="203"/>
      <c r="M23" s="156"/>
      <c r="N23" s="204" t="s">
        <v>3097</v>
      </c>
      <c r="O23" s="198" t="s">
        <v>2717</v>
      </c>
      <c r="P23" s="198"/>
      <c r="Q23" s="198"/>
      <c r="R23" s="198" t="s">
        <v>2891</v>
      </c>
      <c r="S23" s="83">
        <v>42256</v>
      </c>
      <c r="T23" s="203" t="s">
        <v>1040</v>
      </c>
      <c r="U23" s="83">
        <v>42200</v>
      </c>
      <c r="V23" s="153"/>
    </row>
    <row r="24" spans="1:22" ht="409.5" x14ac:dyDescent="0.2">
      <c r="A24" s="100" t="s">
        <v>144</v>
      </c>
      <c r="B24" s="196" t="s">
        <v>2106</v>
      </c>
      <c r="C24" s="196" t="s">
        <v>2594</v>
      </c>
      <c r="D24" s="82" t="s">
        <v>2599</v>
      </c>
      <c r="E24" s="196" t="s">
        <v>2596</v>
      </c>
      <c r="F24" s="196" t="s">
        <v>19</v>
      </c>
      <c r="G24" s="198" t="s">
        <v>1046</v>
      </c>
      <c r="H24" s="316" t="s">
        <v>99</v>
      </c>
      <c r="I24" s="198" t="s">
        <v>1047</v>
      </c>
      <c r="J24" s="195" t="s">
        <v>2600</v>
      </c>
      <c r="K24" s="196" t="s">
        <v>2601</v>
      </c>
      <c r="L24" s="203"/>
      <c r="M24" s="195"/>
      <c r="N24" s="204" t="s">
        <v>3097</v>
      </c>
      <c r="O24" s="198" t="s">
        <v>2717</v>
      </c>
      <c r="P24" s="198"/>
      <c r="Q24" s="198"/>
      <c r="R24" s="198" t="s">
        <v>2891</v>
      </c>
      <c r="S24" s="83">
        <v>42257</v>
      </c>
      <c r="T24" s="203" t="s">
        <v>1040</v>
      </c>
      <c r="U24" s="83">
        <v>42201</v>
      </c>
      <c r="V24" s="153"/>
    </row>
    <row r="25" spans="1:22" ht="409.5" x14ac:dyDescent="0.2">
      <c r="A25" s="100" t="s">
        <v>145</v>
      </c>
      <c r="B25" s="196" t="s">
        <v>2106</v>
      </c>
      <c r="C25" s="196" t="s">
        <v>2594</v>
      </c>
      <c r="D25" s="82" t="s">
        <v>2602</v>
      </c>
      <c r="E25" s="196" t="s">
        <v>2596</v>
      </c>
      <c r="F25" s="195" t="s">
        <v>17</v>
      </c>
      <c r="G25" s="198" t="s">
        <v>203</v>
      </c>
      <c r="H25" s="316" t="s">
        <v>99</v>
      </c>
      <c r="I25" s="198" t="s">
        <v>1047</v>
      </c>
      <c r="J25" s="195" t="s">
        <v>2600</v>
      </c>
      <c r="K25" s="196" t="s">
        <v>2598</v>
      </c>
      <c r="L25" s="203"/>
      <c r="M25" s="156"/>
      <c r="N25" s="204" t="s">
        <v>3097</v>
      </c>
      <c r="O25" s="198" t="s">
        <v>2717</v>
      </c>
      <c r="P25" s="198"/>
      <c r="Q25" s="198"/>
      <c r="R25" s="198" t="s">
        <v>2891</v>
      </c>
      <c r="S25" s="83">
        <v>42258</v>
      </c>
      <c r="T25" s="203" t="s">
        <v>1040</v>
      </c>
      <c r="U25" s="83">
        <v>42202</v>
      </c>
      <c r="V25" s="153"/>
    </row>
    <row r="26" spans="1:22" ht="409.5" x14ac:dyDescent="0.2">
      <c r="A26" s="100" t="s">
        <v>146</v>
      </c>
      <c r="B26" s="196" t="s">
        <v>2106</v>
      </c>
      <c r="C26" s="196" t="s">
        <v>2604</v>
      </c>
      <c r="D26" s="196" t="s">
        <v>2605</v>
      </c>
      <c r="E26" s="196" t="s">
        <v>2606</v>
      </c>
      <c r="F26" s="196" t="s">
        <v>19</v>
      </c>
      <c r="G26" s="198" t="s">
        <v>1046</v>
      </c>
      <c r="H26" s="316" t="s">
        <v>99</v>
      </c>
      <c r="I26" s="198" t="s">
        <v>1047</v>
      </c>
      <c r="J26" s="196" t="s">
        <v>2543</v>
      </c>
      <c r="K26" s="196" t="s">
        <v>2607</v>
      </c>
      <c r="L26" s="203"/>
      <c r="M26" s="196"/>
      <c r="N26" s="204" t="s">
        <v>3097</v>
      </c>
      <c r="O26" s="198" t="s">
        <v>2717</v>
      </c>
      <c r="P26" s="198"/>
      <c r="Q26" s="198"/>
      <c r="R26" s="198" t="s">
        <v>2891</v>
      </c>
      <c r="S26" s="83">
        <v>42260</v>
      </c>
      <c r="T26" s="203" t="s">
        <v>1038</v>
      </c>
      <c r="U26" s="83">
        <v>42204</v>
      </c>
      <c r="V26" s="153"/>
    </row>
    <row r="27" spans="1:22" ht="409.5" x14ac:dyDescent="0.2">
      <c r="A27" s="100" t="s">
        <v>2335</v>
      </c>
      <c r="B27" s="196" t="s">
        <v>2106</v>
      </c>
      <c r="C27" s="196" t="s">
        <v>2604</v>
      </c>
      <c r="D27" s="196" t="s">
        <v>2608</v>
      </c>
      <c r="E27" s="196" t="s">
        <v>2609</v>
      </c>
      <c r="F27" s="196" t="s">
        <v>19</v>
      </c>
      <c r="G27" s="198" t="s">
        <v>1046</v>
      </c>
      <c r="H27" s="316" t="s">
        <v>99</v>
      </c>
      <c r="I27" s="198" t="s">
        <v>1047</v>
      </c>
      <c r="J27" s="196" t="s">
        <v>2543</v>
      </c>
      <c r="K27" s="196" t="s">
        <v>2610</v>
      </c>
      <c r="L27" s="203"/>
      <c r="M27" s="153"/>
      <c r="N27" s="204" t="s">
        <v>3097</v>
      </c>
      <c r="O27" s="198" t="s">
        <v>2717</v>
      </c>
      <c r="P27" s="198"/>
      <c r="Q27" s="198"/>
      <c r="R27" s="198" t="s">
        <v>2891</v>
      </c>
      <c r="S27" s="83">
        <v>42261</v>
      </c>
      <c r="T27" s="203" t="s">
        <v>1038</v>
      </c>
      <c r="U27" s="83">
        <v>42205</v>
      </c>
      <c r="V27" s="153"/>
    </row>
    <row r="28" spans="1:22" ht="409.5" x14ac:dyDescent="0.2">
      <c r="A28" s="100" t="s">
        <v>147</v>
      </c>
      <c r="B28" s="196" t="s">
        <v>2106</v>
      </c>
      <c r="C28" s="196" t="s">
        <v>2611</v>
      </c>
      <c r="D28" s="196" t="s">
        <v>2605</v>
      </c>
      <c r="E28" s="196" t="s">
        <v>2609</v>
      </c>
      <c r="F28" s="196" t="s">
        <v>17</v>
      </c>
      <c r="G28" s="198" t="s">
        <v>1046</v>
      </c>
      <c r="H28" s="316" t="s">
        <v>99</v>
      </c>
      <c r="I28" s="198" t="s">
        <v>1047</v>
      </c>
      <c r="J28" s="196" t="s">
        <v>2543</v>
      </c>
      <c r="K28" s="196" t="s">
        <v>2612</v>
      </c>
      <c r="L28" s="203"/>
      <c r="M28" s="196"/>
      <c r="N28" s="204" t="s">
        <v>3097</v>
      </c>
      <c r="O28" s="198" t="s">
        <v>2717</v>
      </c>
      <c r="P28" s="198"/>
      <c r="Q28" s="198"/>
      <c r="R28" s="198" t="s">
        <v>2891</v>
      </c>
      <c r="S28" s="83">
        <v>42262</v>
      </c>
      <c r="T28" s="203" t="s">
        <v>1038</v>
      </c>
      <c r="U28" s="83">
        <v>42206</v>
      </c>
      <c r="V28" s="153"/>
    </row>
    <row r="29" spans="1:22" ht="271.14999999999998" customHeight="1" x14ac:dyDescent="0.2">
      <c r="A29" s="100" t="s">
        <v>148</v>
      </c>
      <c r="B29" s="196" t="s">
        <v>2106</v>
      </c>
      <c r="C29" s="196" t="s">
        <v>2611</v>
      </c>
      <c r="D29" s="196" t="s">
        <v>2608</v>
      </c>
      <c r="E29" s="196" t="s">
        <v>2609</v>
      </c>
      <c r="F29" s="196" t="s">
        <v>17</v>
      </c>
      <c r="G29" s="198" t="s">
        <v>1046</v>
      </c>
      <c r="H29" s="316" t="s">
        <v>99</v>
      </c>
      <c r="I29" s="198" t="s">
        <v>1047</v>
      </c>
      <c r="J29" s="196" t="s">
        <v>2543</v>
      </c>
      <c r="K29" s="196" t="s">
        <v>2613</v>
      </c>
      <c r="L29" s="203"/>
      <c r="M29" s="103" t="s">
        <v>2614</v>
      </c>
      <c r="N29" s="204" t="s">
        <v>3097</v>
      </c>
      <c r="O29" s="198" t="s">
        <v>2717</v>
      </c>
      <c r="P29" s="198"/>
      <c r="Q29" s="198"/>
      <c r="R29" s="198" t="s">
        <v>2891</v>
      </c>
      <c r="S29" s="83">
        <v>42263</v>
      </c>
      <c r="T29" s="203" t="s">
        <v>1038</v>
      </c>
      <c r="U29" s="83">
        <v>42207</v>
      </c>
      <c r="V29" s="153"/>
    </row>
    <row r="30" spans="1:22" ht="409.5" x14ac:dyDescent="0.2">
      <c r="A30" s="100" t="s">
        <v>149</v>
      </c>
      <c r="B30" s="196" t="s">
        <v>2106</v>
      </c>
      <c r="C30" s="82" t="s">
        <v>2615</v>
      </c>
      <c r="D30" s="196" t="s">
        <v>2616</v>
      </c>
      <c r="E30" s="196" t="s">
        <v>2606</v>
      </c>
      <c r="F30" s="196" t="s">
        <v>17</v>
      </c>
      <c r="G30" s="198" t="s">
        <v>203</v>
      </c>
      <c r="H30" s="316" t="s">
        <v>99</v>
      </c>
      <c r="I30" s="198" t="s">
        <v>1047</v>
      </c>
      <c r="J30" s="196" t="s">
        <v>2543</v>
      </c>
      <c r="K30" s="196" t="s">
        <v>2617</v>
      </c>
      <c r="L30" s="203"/>
      <c r="M30" s="203"/>
      <c r="N30" s="204" t="s">
        <v>3097</v>
      </c>
      <c r="O30" s="198" t="s">
        <v>2717</v>
      </c>
      <c r="P30" s="198"/>
      <c r="Q30" s="198"/>
      <c r="R30" s="198" t="s">
        <v>2891</v>
      </c>
      <c r="S30" s="83">
        <v>42264</v>
      </c>
      <c r="T30" s="203" t="s">
        <v>1038</v>
      </c>
      <c r="U30" s="83">
        <v>42208</v>
      </c>
      <c r="V30" s="153"/>
    </row>
    <row r="31" spans="1:22" ht="51" x14ac:dyDescent="0.2">
      <c r="A31" s="100" t="s">
        <v>150</v>
      </c>
      <c r="B31" s="196" t="s">
        <v>2106</v>
      </c>
      <c r="C31" s="194" t="s">
        <v>2619</v>
      </c>
      <c r="D31" s="194" t="s">
        <v>2619</v>
      </c>
      <c r="E31" s="194" t="s">
        <v>2606</v>
      </c>
      <c r="F31" s="198" t="s">
        <v>17</v>
      </c>
      <c r="G31" s="198" t="s">
        <v>1046</v>
      </c>
      <c r="H31" s="316" t="s">
        <v>99</v>
      </c>
      <c r="I31" s="198" t="s">
        <v>1047</v>
      </c>
      <c r="J31" s="153"/>
      <c r="K31" s="196" t="s">
        <v>2620</v>
      </c>
      <c r="L31" s="203"/>
      <c r="M31" s="203"/>
      <c r="N31" s="196" t="s">
        <v>3086</v>
      </c>
      <c r="O31" s="198" t="s">
        <v>2717</v>
      </c>
      <c r="P31" s="198"/>
      <c r="Q31" s="198"/>
      <c r="R31" s="198" t="s">
        <v>2891</v>
      </c>
      <c r="S31" s="83">
        <v>42265</v>
      </c>
      <c r="T31" s="203" t="s">
        <v>1038</v>
      </c>
      <c r="U31" s="83">
        <v>42209</v>
      </c>
      <c r="V31" s="153"/>
    </row>
    <row r="32" spans="1:22" ht="409.5" x14ac:dyDescent="0.2">
      <c r="A32" s="100" t="s">
        <v>151</v>
      </c>
      <c r="B32" s="196" t="s">
        <v>2106</v>
      </c>
      <c r="C32" s="198" t="s">
        <v>2623</v>
      </c>
      <c r="D32" s="198" t="s">
        <v>2624</v>
      </c>
      <c r="E32" s="194" t="s">
        <v>2584</v>
      </c>
      <c r="F32" s="198" t="s">
        <v>17</v>
      </c>
      <c r="G32" s="198" t="s">
        <v>1046</v>
      </c>
      <c r="H32" s="316" t="s">
        <v>99</v>
      </c>
      <c r="I32" s="198" t="s">
        <v>1047</v>
      </c>
      <c r="J32" s="203" t="s">
        <v>2622</v>
      </c>
      <c r="K32" s="198" t="s">
        <v>2625</v>
      </c>
      <c r="L32" s="203"/>
      <c r="M32" s="203"/>
      <c r="N32" s="204" t="s">
        <v>3117</v>
      </c>
      <c r="O32" s="198" t="s">
        <v>2717</v>
      </c>
      <c r="P32" s="198"/>
      <c r="Q32" s="219"/>
      <c r="R32" s="198" t="s">
        <v>2891</v>
      </c>
      <c r="S32" s="83">
        <v>42320</v>
      </c>
      <c r="T32" s="203" t="s">
        <v>1041</v>
      </c>
      <c r="U32" s="83">
        <v>42212</v>
      </c>
      <c r="V32" s="153"/>
    </row>
    <row r="33" spans="1:22" ht="409.5" x14ac:dyDescent="0.2">
      <c r="A33" s="100" t="s">
        <v>152</v>
      </c>
      <c r="B33" s="196" t="s">
        <v>2106</v>
      </c>
      <c r="C33" s="198" t="s">
        <v>2627</v>
      </c>
      <c r="D33" s="198" t="s">
        <v>2628</v>
      </c>
      <c r="E33" s="194" t="s">
        <v>2584</v>
      </c>
      <c r="F33" s="198" t="s">
        <v>18</v>
      </c>
      <c r="G33" s="198" t="s">
        <v>1046</v>
      </c>
      <c r="H33" s="316" t="s">
        <v>99</v>
      </c>
      <c r="I33" s="198" t="s">
        <v>1047</v>
      </c>
      <c r="J33" s="203" t="s">
        <v>2622</v>
      </c>
      <c r="K33" s="198" t="s">
        <v>2629</v>
      </c>
      <c r="L33" s="203"/>
      <c r="M33" s="203"/>
      <c r="N33" s="204" t="s">
        <v>3117</v>
      </c>
      <c r="O33" s="198" t="s">
        <v>2717</v>
      </c>
      <c r="P33" s="198"/>
      <c r="Q33" s="219"/>
      <c r="R33" s="198" t="s">
        <v>2891</v>
      </c>
      <c r="S33" s="83">
        <v>42320</v>
      </c>
      <c r="T33" s="203" t="s">
        <v>1041</v>
      </c>
      <c r="U33" s="83">
        <v>42213</v>
      </c>
      <c r="V33" s="153"/>
    </row>
    <row r="34" spans="1:22" ht="409.5" x14ac:dyDescent="0.2">
      <c r="A34" s="100" t="s">
        <v>153</v>
      </c>
      <c r="B34" s="196" t="s">
        <v>2106</v>
      </c>
      <c r="C34" s="198" t="s">
        <v>2631</v>
      </c>
      <c r="D34" s="198" t="s">
        <v>2632</v>
      </c>
      <c r="E34" s="194" t="s">
        <v>2584</v>
      </c>
      <c r="F34" s="198" t="s">
        <v>18</v>
      </c>
      <c r="G34" s="198" t="s">
        <v>203</v>
      </c>
      <c r="H34" s="316" t="s">
        <v>99</v>
      </c>
      <c r="I34" s="198" t="s">
        <v>1047</v>
      </c>
      <c r="J34" s="203" t="s">
        <v>2622</v>
      </c>
      <c r="K34" s="198" t="s">
        <v>3087</v>
      </c>
      <c r="L34" s="203"/>
      <c r="M34" s="203"/>
      <c r="N34" s="204" t="s">
        <v>3117</v>
      </c>
      <c r="O34" s="198" t="s">
        <v>2717</v>
      </c>
      <c r="P34" s="198"/>
      <c r="Q34" s="219"/>
      <c r="R34" s="198" t="s">
        <v>2891</v>
      </c>
      <c r="S34" s="83">
        <v>42320</v>
      </c>
      <c r="T34" s="203" t="s">
        <v>1041</v>
      </c>
      <c r="U34" s="83">
        <v>42214</v>
      </c>
      <c r="V34" s="153"/>
    </row>
    <row r="35" spans="1:22" ht="409.5" x14ac:dyDescent="0.2">
      <c r="A35" s="100" t="s">
        <v>154</v>
      </c>
      <c r="B35" s="196" t="s">
        <v>2106</v>
      </c>
      <c r="C35" s="198" t="s">
        <v>2631</v>
      </c>
      <c r="D35" s="198" t="s">
        <v>2634</v>
      </c>
      <c r="E35" s="194" t="s">
        <v>2584</v>
      </c>
      <c r="F35" s="198" t="s">
        <v>18</v>
      </c>
      <c r="G35" s="198" t="s">
        <v>203</v>
      </c>
      <c r="H35" s="316" t="s">
        <v>99</v>
      </c>
      <c r="I35" s="198" t="s">
        <v>1047</v>
      </c>
      <c r="J35" s="203" t="s">
        <v>2622</v>
      </c>
      <c r="K35" s="198" t="s">
        <v>2635</v>
      </c>
      <c r="L35" s="203"/>
      <c r="M35" s="203"/>
      <c r="N35" s="204" t="s">
        <v>3117</v>
      </c>
      <c r="O35" s="198" t="s">
        <v>2717</v>
      </c>
      <c r="P35" s="198"/>
      <c r="Q35" s="219"/>
      <c r="R35" s="198" t="s">
        <v>2891</v>
      </c>
      <c r="S35" s="83">
        <v>42320</v>
      </c>
      <c r="T35" s="203" t="s">
        <v>1041</v>
      </c>
      <c r="U35" s="83">
        <v>42215</v>
      </c>
      <c r="V35" s="153"/>
    </row>
    <row r="36" spans="1:22" ht="409.5" x14ac:dyDescent="0.2">
      <c r="A36" s="100" t="s">
        <v>155</v>
      </c>
      <c r="B36" s="196" t="s">
        <v>2106</v>
      </c>
      <c r="C36" s="198" t="s">
        <v>2636</v>
      </c>
      <c r="D36" s="198" t="s">
        <v>2632</v>
      </c>
      <c r="E36" s="194" t="s">
        <v>2584</v>
      </c>
      <c r="F36" s="198" t="s">
        <v>18</v>
      </c>
      <c r="G36" s="198" t="s">
        <v>203</v>
      </c>
      <c r="H36" s="316" t="s">
        <v>99</v>
      </c>
      <c r="I36" s="198" t="s">
        <v>1047</v>
      </c>
      <c r="J36" s="203" t="s">
        <v>2622</v>
      </c>
      <c r="K36" s="198" t="s">
        <v>3088</v>
      </c>
      <c r="L36" s="203"/>
      <c r="M36" s="203"/>
      <c r="N36" s="204" t="s">
        <v>3117</v>
      </c>
      <c r="O36" s="198" t="s">
        <v>2717</v>
      </c>
      <c r="P36" s="198"/>
      <c r="Q36" s="219"/>
      <c r="R36" s="198" t="s">
        <v>2891</v>
      </c>
      <c r="S36" s="83">
        <v>42320</v>
      </c>
      <c r="T36" s="203" t="s">
        <v>1041</v>
      </c>
      <c r="U36" s="83">
        <v>42216</v>
      </c>
      <c r="V36" s="153"/>
    </row>
    <row r="37" spans="1:22" ht="409.5" x14ac:dyDescent="0.2">
      <c r="A37" s="100" t="s">
        <v>156</v>
      </c>
      <c r="B37" s="196" t="s">
        <v>2106</v>
      </c>
      <c r="C37" s="198" t="s">
        <v>2636</v>
      </c>
      <c r="D37" s="198" t="s">
        <v>2634</v>
      </c>
      <c r="E37" s="194" t="s">
        <v>2584</v>
      </c>
      <c r="F37" s="198" t="s">
        <v>18</v>
      </c>
      <c r="G37" s="198" t="s">
        <v>203</v>
      </c>
      <c r="H37" s="316" t="s">
        <v>99</v>
      </c>
      <c r="I37" s="198" t="s">
        <v>1047</v>
      </c>
      <c r="J37" s="203" t="s">
        <v>2622</v>
      </c>
      <c r="K37" s="198" t="s">
        <v>2638</v>
      </c>
      <c r="L37" s="203"/>
      <c r="M37" s="203"/>
      <c r="N37" s="204" t="s">
        <v>3117</v>
      </c>
      <c r="O37" s="198" t="s">
        <v>2717</v>
      </c>
      <c r="P37" s="198"/>
      <c r="Q37" s="219"/>
      <c r="R37" s="198" t="s">
        <v>2891</v>
      </c>
      <c r="S37" s="83">
        <v>42320</v>
      </c>
      <c r="T37" s="203" t="s">
        <v>1041</v>
      </c>
      <c r="U37" s="83">
        <v>42217</v>
      </c>
      <c r="V37" s="153"/>
    </row>
    <row r="38" spans="1:22" ht="409.5" x14ac:dyDescent="0.2">
      <c r="A38" s="100" t="s">
        <v>157</v>
      </c>
      <c r="B38" s="196" t="s">
        <v>2106</v>
      </c>
      <c r="C38" s="198" t="s">
        <v>2639</v>
      </c>
      <c r="D38" s="198" t="s">
        <v>2640</v>
      </c>
      <c r="E38" s="194" t="s">
        <v>2584</v>
      </c>
      <c r="F38" s="198" t="s">
        <v>18</v>
      </c>
      <c r="G38" s="198" t="s">
        <v>203</v>
      </c>
      <c r="H38" s="316" t="s">
        <v>99</v>
      </c>
      <c r="I38" s="198" t="s">
        <v>1047</v>
      </c>
      <c r="J38" s="203" t="s">
        <v>2622</v>
      </c>
      <c r="K38" s="198" t="s">
        <v>3090</v>
      </c>
      <c r="L38" s="203"/>
      <c r="M38" s="203"/>
      <c r="N38" s="204" t="s">
        <v>3117</v>
      </c>
      <c r="O38" s="198" t="s">
        <v>2717</v>
      </c>
      <c r="P38" s="198"/>
      <c r="Q38" s="219"/>
      <c r="R38" s="198" t="s">
        <v>2891</v>
      </c>
      <c r="S38" s="83">
        <v>42320</v>
      </c>
      <c r="T38" s="203" t="s">
        <v>1041</v>
      </c>
      <c r="U38" s="83">
        <v>42218</v>
      </c>
      <c r="V38" s="153"/>
    </row>
    <row r="39" spans="1:22" ht="409.5" x14ac:dyDescent="0.2">
      <c r="A39" s="100" t="s">
        <v>158</v>
      </c>
      <c r="B39" s="196" t="s">
        <v>2106</v>
      </c>
      <c r="C39" s="198" t="s">
        <v>2639</v>
      </c>
      <c r="D39" s="198" t="s">
        <v>2642</v>
      </c>
      <c r="E39" s="194" t="s">
        <v>2584</v>
      </c>
      <c r="F39" s="198" t="s">
        <v>18</v>
      </c>
      <c r="G39" s="198" t="s">
        <v>203</v>
      </c>
      <c r="H39" s="316" t="s">
        <v>99</v>
      </c>
      <c r="I39" s="198" t="s">
        <v>1047</v>
      </c>
      <c r="J39" s="203" t="s">
        <v>2622</v>
      </c>
      <c r="K39" s="198" t="s">
        <v>3089</v>
      </c>
      <c r="L39" s="203"/>
      <c r="M39" s="203"/>
      <c r="N39" s="204" t="s">
        <v>3117</v>
      </c>
      <c r="O39" s="198" t="s">
        <v>2717</v>
      </c>
      <c r="P39" s="198"/>
      <c r="Q39" s="219"/>
      <c r="R39" s="198" t="s">
        <v>2891</v>
      </c>
      <c r="S39" s="83">
        <v>42315</v>
      </c>
      <c r="T39" s="203" t="s">
        <v>1041</v>
      </c>
      <c r="U39" s="83">
        <v>42219</v>
      </c>
      <c r="V39" s="153"/>
    </row>
    <row r="40" spans="1:22" ht="409.5" x14ac:dyDescent="0.2">
      <c r="A40" s="100" t="s">
        <v>159</v>
      </c>
      <c r="B40" s="196" t="s">
        <v>2106</v>
      </c>
      <c r="C40" s="429" t="s">
        <v>2644</v>
      </c>
      <c r="D40" s="429" t="s">
        <v>2645</v>
      </c>
      <c r="E40" s="429" t="s">
        <v>2584</v>
      </c>
      <c r="F40" s="430" t="s">
        <v>17</v>
      </c>
      <c r="G40" s="431" t="s">
        <v>1046</v>
      </c>
      <c r="H40" s="279" t="s">
        <v>99</v>
      </c>
      <c r="I40" s="431" t="s">
        <v>1047</v>
      </c>
      <c r="J40" s="196" t="s">
        <v>2646</v>
      </c>
      <c r="K40" s="197" t="s">
        <v>2647</v>
      </c>
      <c r="L40" s="432"/>
      <c r="M40" s="433"/>
      <c r="N40" s="204" t="s">
        <v>3117</v>
      </c>
      <c r="O40" s="198" t="s">
        <v>2717</v>
      </c>
      <c r="P40" s="198"/>
      <c r="Q40" s="219"/>
      <c r="R40" s="198" t="s">
        <v>2891</v>
      </c>
      <c r="S40" s="83">
        <v>42320</v>
      </c>
      <c r="T40" s="434" t="s">
        <v>1110</v>
      </c>
      <c r="U40" s="83">
        <v>42220</v>
      </c>
      <c r="V40" s="153"/>
    </row>
    <row r="41" spans="1:22" ht="409.5" x14ac:dyDescent="0.2">
      <c r="A41" s="100" t="s">
        <v>160</v>
      </c>
      <c r="B41" s="196" t="s">
        <v>2106</v>
      </c>
      <c r="C41" s="429" t="s">
        <v>2644</v>
      </c>
      <c r="D41" s="429" t="s">
        <v>2649</v>
      </c>
      <c r="E41" s="429" t="s">
        <v>2584</v>
      </c>
      <c r="F41" s="430" t="s">
        <v>17</v>
      </c>
      <c r="G41" s="431" t="s">
        <v>1046</v>
      </c>
      <c r="H41" s="279" t="s">
        <v>99</v>
      </c>
      <c r="I41" s="431" t="s">
        <v>1047</v>
      </c>
      <c r="J41" s="196" t="s">
        <v>2646</v>
      </c>
      <c r="K41" s="197" t="s">
        <v>2650</v>
      </c>
      <c r="L41" s="432"/>
      <c r="M41" s="432"/>
      <c r="N41" s="204" t="s">
        <v>3117</v>
      </c>
      <c r="O41" s="198" t="s">
        <v>2717</v>
      </c>
      <c r="P41" s="198"/>
      <c r="Q41" s="219"/>
      <c r="R41" s="198" t="s">
        <v>2891</v>
      </c>
      <c r="S41" s="83">
        <v>42320</v>
      </c>
      <c r="T41" s="280" t="s">
        <v>1110</v>
      </c>
      <c r="U41" s="83">
        <v>42221</v>
      </c>
      <c r="V41" s="153"/>
    </row>
    <row r="42" spans="1:22" ht="409.5" x14ac:dyDescent="0.2">
      <c r="A42" s="100" t="s">
        <v>161</v>
      </c>
      <c r="B42" s="196" t="s">
        <v>2106</v>
      </c>
      <c r="C42" s="429" t="s">
        <v>2644</v>
      </c>
      <c r="D42" s="429" t="s">
        <v>2652</v>
      </c>
      <c r="E42" s="429" t="s">
        <v>2584</v>
      </c>
      <c r="F42" s="430" t="s">
        <v>17</v>
      </c>
      <c r="G42" s="431" t="s">
        <v>1046</v>
      </c>
      <c r="H42" s="279" t="s">
        <v>99</v>
      </c>
      <c r="I42" s="431" t="s">
        <v>1047</v>
      </c>
      <c r="J42" s="196" t="s">
        <v>2646</v>
      </c>
      <c r="K42" s="197" t="s">
        <v>2653</v>
      </c>
      <c r="L42" s="432"/>
      <c r="M42" s="432"/>
      <c r="N42" s="204" t="s">
        <v>3117</v>
      </c>
      <c r="O42" s="198" t="s">
        <v>2717</v>
      </c>
      <c r="P42" s="198"/>
      <c r="Q42" s="219"/>
      <c r="R42" s="198" t="s">
        <v>2891</v>
      </c>
      <c r="S42" s="83">
        <v>42320</v>
      </c>
      <c r="T42" s="280" t="s">
        <v>1110</v>
      </c>
      <c r="U42" s="83">
        <v>42222</v>
      </c>
      <c r="V42" s="153"/>
    </row>
    <row r="43" spans="1:22" ht="409.5" x14ac:dyDescent="0.2">
      <c r="A43" s="100" t="s">
        <v>162</v>
      </c>
      <c r="B43" s="196" t="s">
        <v>2106</v>
      </c>
      <c r="C43" s="198" t="s">
        <v>2655</v>
      </c>
      <c r="D43" s="198" t="s">
        <v>2655</v>
      </c>
      <c r="E43" s="435" t="s">
        <v>2584</v>
      </c>
      <c r="F43" s="198" t="s">
        <v>18</v>
      </c>
      <c r="G43" s="198" t="s">
        <v>203</v>
      </c>
      <c r="H43" s="279" t="s">
        <v>99</v>
      </c>
      <c r="I43" s="198" t="s">
        <v>1047</v>
      </c>
      <c r="J43" s="198" t="s">
        <v>2656</v>
      </c>
      <c r="K43" s="198" t="s">
        <v>2657</v>
      </c>
      <c r="L43" s="203"/>
      <c r="M43" s="203"/>
      <c r="N43" s="204" t="s">
        <v>3117</v>
      </c>
      <c r="O43" s="198" t="s">
        <v>2717</v>
      </c>
      <c r="P43" s="198"/>
      <c r="Q43" s="219"/>
      <c r="R43" s="198" t="s">
        <v>2891</v>
      </c>
      <c r="S43" s="83">
        <v>42320</v>
      </c>
      <c r="T43" s="203" t="s">
        <v>95</v>
      </c>
      <c r="U43" s="83">
        <v>42223</v>
      </c>
      <c r="V43" s="153"/>
    </row>
    <row r="44" spans="1:22" ht="409.5" x14ac:dyDescent="0.2">
      <c r="A44" s="100" t="s">
        <v>163</v>
      </c>
      <c r="B44" s="196" t="s">
        <v>2106</v>
      </c>
      <c r="C44" s="198" t="s">
        <v>2659</v>
      </c>
      <c r="D44" s="198" t="s">
        <v>2660</v>
      </c>
      <c r="E44" s="431" t="s">
        <v>2584</v>
      </c>
      <c r="F44" s="198" t="s">
        <v>17</v>
      </c>
      <c r="G44" s="198" t="s">
        <v>1046</v>
      </c>
      <c r="H44" s="279" t="s">
        <v>99</v>
      </c>
      <c r="I44" s="198" t="s">
        <v>1047</v>
      </c>
      <c r="J44" s="203" t="s">
        <v>2661</v>
      </c>
      <c r="K44" s="198" t="s">
        <v>2657</v>
      </c>
      <c r="L44" s="203"/>
      <c r="M44" s="203"/>
      <c r="N44" s="204" t="s">
        <v>3117</v>
      </c>
      <c r="O44" s="198" t="s">
        <v>2717</v>
      </c>
      <c r="P44" s="198"/>
      <c r="Q44" s="219"/>
      <c r="R44" s="198" t="s">
        <v>2891</v>
      </c>
      <c r="S44" s="83">
        <v>42320</v>
      </c>
      <c r="T44" s="203" t="s">
        <v>95</v>
      </c>
      <c r="U44" s="83">
        <v>42224</v>
      </c>
      <c r="V44" s="153"/>
    </row>
    <row r="45" spans="1:22" ht="63.75" x14ac:dyDescent="0.2">
      <c r="A45" s="100" t="s">
        <v>164</v>
      </c>
      <c r="B45" s="153" t="s">
        <v>985</v>
      </c>
      <c r="C45" s="457" t="s">
        <v>986</v>
      </c>
      <c r="D45" s="457" t="s">
        <v>986</v>
      </c>
      <c r="E45" s="109" t="s">
        <v>1009</v>
      </c>
      <c r="F45" s="104" t="s">
        <v>17</v>
      </c>
      <c r="G45" s="198" t="s">
        <v>1046</v>
      </c>
      <c r="H45" s="279" t="s">
        <v>99</v>
      </c>
      <c r="I45" s="198" t="s">
        <v>1047</v>
      </c>
      <c r="J45" s="104" t="s">
        <v>987</v>
      </c>
      <c r="K45" s="111" t="s">
        <v>988</v>
      </c>
      <c r="L45" s="112"/>
      <c r="M45" s="104"/>
      <c r="N45" s="111" t="s">
        <v>3091</v>
      </c>
      <c r="O45" s="198" t="s">
        <v>2717</v>
      </c>
      <c r="P45" s="198"/>
      <c r="Q45" s="198"/>
      <c r="R45" s="198" t="s">
        <v>2891</v>
      </c>
      <c r="S45" s="83">
        <v>42281</v>
      </c>
      <c r="T45" s="144" t="s">
        <v>1039</v>
      </c>
      <c r="U45" s="83">
        <v>42225</v>
      </c>
      <c r="V45" s="153"/>
    </row>
    <row r="46" spans="1:22" ht="66" customHeight="1" x14ac:dyDescent="0.2">
      <c r="A46" s="100" t="s">
        <v>165</v>
      </c>
      <c r="B46" s="153" t="s">
        <v>990</v>
      </c>
      <c r="C46" s="458" t="s">
        <v>991</v>
      </c>
      <c r="D46" s="458" t="s">
        <v>991</v>
      </c>
      <c r="E46" s="109" t="s">
        <v>1009</v>
      </c>
      <c r="F46" s="213" t="s">
        <v>17</v>
      </c>
      <c r="G46" s="198" t="s">
        <v>203</v>
      </c>
      <c r="H46" s="279" t="s">
        <v>99</v>
      </c>
      <c r="I46" s="198" t="s">
        <v>1047</v>
      </c>
      <c r="J46" s="104" t="s">
        <v>987</v>
      </c>
      <c r="K46" s="196" t="s">
        <v>992</v>
      </c>
      <c r="L46" s="99"/>
      <c r="M46" s="196"/>
      <c r="N46" s="196" t="s">
        <v>993</v>
      </c>
      <c r="O46" s="198" t="s">
        <v>2717</v>
      </c>
      <c r="P46" s="198"/>
      <c r="Q46" s="198"/>
      <c r="R46" s="198" t="s">
        <v>2891</v>
      </c>
      <c r="S46" s="83">
        <v>42282</v>
      </c>
      <c r="T46" s="144" t="s">
        <v>1039</v>
      </c>
      <c r="U46" s="83">
        <v>42226</v>
      </c>
      <c r="V46" s="153"/>
    </row>
    <row r="47" spans="1:22" ht="65.45" customHeight="1" x14ac:dyDescent="0.2">
      <c r="A47" s="100" t="s">
        <v>166</v>
      </c>
      <c r="B47" s="153" t="s">
        <v>994</v>
      </c>
      <c r="C47" s="458" t="s">
        <v>995</v>
      </c>
      <c r="D47" s="458" t="s">
        <v>995</v>
      </c>
      <c r="E47" s="109" t="s">
        <v>1009</v>
      </c>
      <c r="F47" s="213" t="s">
        <v>17</v>
      </c>
      <c r="G47" s="198" t="s">
        <v>203</v>
      </c>
      <c r="H47" s="279" t="s">
        <v>99</v>
      </c>
      <c r="I47" s="198" t="s">
        <v>1047</v>
      </c>
      <c r="J47" s="104" t="s">
        <v>987</v>
      </c>
      <c r="K47" s="196" t="s">
        <v>996</v>
      </c>
      <c r="L47" s="153"/>
      <c r="M47" s="153"/>
      <c r="N47" s="196" t="s">
        <v>997</v>
      </c>
      <c r="O47" s="198" t="s">
        <v>2717</v>
      </c>
      <c r="P47" s="198"/>
      <c r="Q47" s="198"/>
      <c r="R47" s="198" t="s">
        <v>2891</v>
      </c>
      <c r="S47" s="83">
        <v>42283</v>
      </c>
      <c r="T47" s="144" t="s">
        <v>1039</v>
      </c>
      <c r="U47" s="83">
        <v>42227</v>
      </c>
      <c r="V47" s="153"/>
    </row>
    <row r="48" spans="1:22" ht="106.9" customHeight="1" x14ac:dyDescent="0.2">
      <c r="A48" s="100" t="s">
        <v>167</v>
      </c>
      <c r="B48" s="196" t="s">
        <v>2663</v>
      </c>
      <c r="C48" s="198" t="s">
        <v>1114</v>
      </c>
      <c r="D48" s="459" t="s">
        <v>1120</v>
      </c>
      <c r="E48" s="129" t="s">
        <v>1116</v>
      </c>
      <c r="F48" s="194" t="s">
        <v>19</v>
      </c>
      <c r="G48" s="194" t="s">
        <v>1046</v>
      </c>
      <c r="H48" s="279" t="s">
        <v>99</v>
      </c>
      <c r="I48" s="194"/>
      <c r="J48" s="195" t="s">
        <v>1121</v>
      </c>
      <c r="K48" s="196" t="s">
        <v>1122</v>
      </c>
      <c r="L48" s="196"/>
      <c r="M48" s="196"/>
      <c r="N48" s="196" t="s">
        <v>1123</v>
      </c>
      <c r="O48" s="198" t="s">
        <v>2717</v>
      </c>
      <c r="P48" s="198"/>
      <c r="Q48" s="198"/>
      <c r="R48" s="198" t="s">
        <v>2891</v>
      </c>
      <c r="S48" s="83">
        <v>42284</v>
      </c>
      <c r="T48" s="212" t="s">
        <v>1044</v>
      </c>
      <c r="U48" s="83">
        <v>42228</v>
      </c>
      <c r="V48" s="153"/>
    </row>
    <row r="49" spans="1:22" ht="126.6" customHeight="1" x14ac:dyDescent="0.2">
      <c r="A49" s="100" t="s">
        <v>168</v>
      </c>
      <c r="B49" s="436"/>
      <c r="C49" s="429" t="s">
        <v>2664</v>
      </c>
      <c r="D49" s="437" t="s">
        <v>2665</v>
      </c>
      <c r="E49" s="437" t="s">
        <v>2584</v>
      </c>
      <c r="F49" s="430" t="s">
        <v>17</v>
      </c>
      <c r="G49" s="198" t="s">
        <v>203</v>
      </c>
      <c r="H49" s="279" t="s">
        <v>99</v>
      </c>
      <c r="I49" s="431" t="s">
        <v>1047</v>
      </c>
      <c r="J49" s="196" t="s">
        <v>2646</v>
      </c>
      <c r="K49" s="197" t="s">
        <v>2666</v>
      </c>
      <c r="L49" s="438"/>
      <c r="M49" s="438"/>
      <c r="N49" s="204" t="s">
        <v>3117</v>
      </c>
      <c r="O49" s="198" t="s">
        <v>2717</v>
      </c>
      <c r="P49" s="198"/>
      <c r="Q49" s="219"/>
      <c r="R49" s="198" t="s">
        <v>2891</v>
      </c>
      <c r="S49" s="83">
        <v>42320</v>
      </c>
      <c r="T49" s="434"/>
      <c r="U49" s="83">
        <v>42229</v>
      </c>
      <c r="V49" s="153"/>
    </row>
    <row r="50" spans="1:22" ht="409.5" x14ac:dyDescent="0.2">
      <c r="A50" s="100" t="s">
        <v>169</v>
      </c>
      <c r="B50" s="436"/>
      <c r="C50" s="429" t="s">
        <v>2664</v>
      </c>
      <c r="D50" s="437" t="s">
        <v>2667</v>
      </c>
      <c r="E50" s="437" t="s">
        <v>2584</v>
      </c>
      <c r="F50" s="430" t="s">
        <v>17</v>
      </c>
      <c r="G50" s="198" t="s">
        <v>203</v>
      </c>
      <c r="H50" s="279" t="s">
        <v>99</v>
      </c>
      <c r="I50" s="431" t="s">
        <v>1047</v>
      </c>
      <c r="J50" s="195" t="s">
        <v>2668</v>
      </c>
      <c r="K50" s="197" t="s">
        <v>2669</v>
      </c>
      <c r="L50" s="110"/>
      <c r="M50" s="439"/>
      <c r="N50" s="204" t="s">
        <v>3117</v>
      </c>
      <c r="O50" s="198" t="s">
        <v>2717</v>
      </c>
      <c r="P50" s="198"/>
      <c r="Q50" s="219"/>
      <c r="R50" s="198" t="s">
        <v>2891</v>
      </c>
      <c r="S50" s="83">
        <v>42320</v>
      </c>
      <c r="T50" s="434"/>
      <c r="U50" s="83">
        <v>42230</v>
      </c>
      <c r="V50" s="153"/>
    </row>
    <row r="51" spans="1:22" ht="409.5" x14ac:dyDescent="0.2">
      <c r="A51" s="100" t="s">
        <v>170</v>
      </c>
      <c r="B51" s="436"/>
      <c r="C51" s="429" t="s">
        <v>2670</v>
      </c>
      <c r="D51" s="429" t="s">
        <v>2671</v>
      </c>
      <c r="E51" s="437" t="s">
        <v>2584</v>
      </c>
      <c r="F51" s="430" t="s">
        <v>17</v>
      </c>
      <c r="G51" s="431" t="s">
        <v>1046</v>
      </c>
      <c r="H51" s="279" t="s">
        <v>99</v>
      </c>
      <c r="I51" s="431" t="s">
        <v>1047</v>
      </c>
      <c r="J51" s="196" t="s">
        <v>2646</v>
      </c>
      <c r="K51" s="197" t="s">
        <v>2672</v>
      </c>
      <c r="L51" s="197"/>
      <c r="M51" s="197"/>
      <c r="N51" s="204" t="s">
        <v>3117</v>
      </c>
      <c r="O51" s="198" t="s">
        <v>2717</v>
      </c>
      <c r="P51" s="198"/>
      <c r="Q51" s="219"/>
      <c r="R51" s="198" t="s">
        <v>2891</v>
      </c>
      <c r="S51" s="83">
        <v>42320</v>
      </c>
      <c r="T51" s="434"/>
      <c r="U51" s="83">
        <v>42231</v>
      </c>
      <c r="V51" s="153"/>
    </row>
    <row r="52" spans="1:22" ht="409.5" x14ac:dyDescent="0.2">
      <c r="A52" s="100" t="s">
        <v>171</v>
      </c>
      <c r="B52" s="436"/>
      <c r="C52" s="429" t="s">
        <v>2673</v>
      </c>
      <c r="D52" s="429" t="s">
        <v>2649</v>
      </c>
      <c r="E52" s="437" t="s">
        <v>2584</v>
      </c>
      <c r="F52" s="430" t="s">
        <v>17</v>
      </c>
      <c r="G52" s="431" t="s">
        <v>1046</v>
      </c>
      <c r="H52" s="279" t="s">
        <v>99</v>
      </c>
      <c r="I52" s="431" t="s">
        <v>1047</v>
      </c>
      <c r="J52" s="196" t="s">
        <v>2646</v>
      </c>
      <c r="K52" s="197" t="s">
        <v>2650</v>
      </c>
      <c r="L52" s="432"/>
      <c r="M52" s="432"/>
      <c r="N52" s="204" t="s">
        <v>3117</v>
      </c>
      <c r="O52" s="198" t="s">
        <v>2717</v>
      </c>
      <c r="P52" s="198"/>
      <c r="Q52" s="219"/>
      <c r="R52" s="198" t="s">
        <v>2891</v>
      </c>
      <c r="S52" s="83">
        <v>42320</v>
      </c>
      <c r="T52" s="434"/>
      <c r="U52" s="83">
        <v>42232</v>
      </c>
      <c r="V52" s="153"/>
    </row>
    <row r="53" spans="1:22" ht="409.5" x14ac:dyDescent="0.2">
      <c r="A53" s="100" t="s">
        <v>172</v>
      </c>
      <c r="B53" s="436"/>
      <c r="C53" s="429" t="s">
        <v>2673</v>
      </c>
      <c r="D53" s="429" t="s">
        <v>2652</v>
      </c>
      <c r="E53" s="437" t="s">
        <v>2584</v>
      </c>
      <c r="F53" s="430" t="s">
        <v>17</v>
      </c>
      <c r="G53" s="431" t="s">
        <v>1046</v>
      </c>
      <c r="H53" s="279" t="s">
        <v>99</v>
      </c>
      <c r="I53" s="431" t="s">
        <v>1047</v>
      </c>
      <c r="J53" s="196" t="s">
        <v>2646</v>
      </c>
      <c r="K53" s="197" t="s">
        <v>2653</v>
      </c>
      <c r="L53" s="432"/>
      <c r="M53" s="432"/>
      <c r="N53" s="204" t="s">
        <v>3117</v>
      </c>
      <c r="O53" s="198" t="s">
        <v>2717</v>
      </c>
      <c r="P53" s="198"/>
      <c r="Q53" s="219"/>
      <c r="R53" s="198" t="s">
        <v>2891</v>
      </c>
      <c r="S53" s="83">
        <v>42320</v>
      </c>
      <c r="T53" s="434"/>
      <c r="U53" s="83">
        <v>42233</v>
      </c>
      <c r="V53" s="153"/>
    </row>
    <row r="54" spans="1:22" ht="409.5" x14ac:dyDescent="0.2">
      <c r="A54" s="100" t="s">
        <v>173</v>
      </c>
      <c r="B54" s="436"/>
      <c r="C54" s="429" t="s">
        <v>2644</v>
      </c>
      <c r="D54" s="429" t="s">
        <v>2645</v>
      </c>
      <c r="E54" s="429" t="s">
        <v>2584</v>
      </c>
      <c r="F54" s="430" t="s">
        <v>17</v>
      </c>
      <c r="G54" s="431" t="s">
        <v>1046</v>
      </c>
      <c r="H54" s="279" t="s">
        <v>99</v>
      </c>
      <c r="I54" s="431" t="s">
        <v>1047</v>
      </c>
      <c r="J54" s="196" t="s">
        <v>2646</v>
      </c>
      <c r="K54" s="197" t="s">
        <v>2647</v>
      </c>
      <c r="L54" s="197"/>
      <c r="M54" s="197"/>
      <c r="N54" s="204" t="s">
        <v>3117</v>
      </c>
      <c r="O54" s="198" t="s">
        <v>2717</v>
      </c>
      <c r="P54" s="198"/>
      <c r="Q54" s="219"/>
      <c r="R54" s="198" t="s">
        <v>2891</v>
      </c>
      <c r="S54" s="83">
        <v>42320</v>
      </c>
      <c r="T54" s="199"/>
      <c r="U54" s="83">
        <v>42234</v>
      </c>
      <c r="V54" s="153"/>
    </row>
    <row r="55" spans="1:22" ht="63.75" x14ac:dyDescent="0.2">
      <c r="A55" s="100" t="s">
        <v>174</v>
      </c>
      <c r="B55" s="440"/>
      <c r="C55" s="194" t="s">
        <v>2674</v>
      </c>
      <c r="D55" s="194" t="s">
        <v>2675</v>
      </c>
      <c r="E55" s="194" t="s">
        <v>3113</v>
      </c>
      <c r="F55" s="196" t="s">
        <v>17</v>
      </c>
      <c r="G55" s="431" t="s">
        <v>1046</v>
      </c>
      <c r="H55" s="129" t="s">
        <v>99</v>
      </c>
      <c r="I55" s="198" t="s">
        <v>1047</v>
      </c>
      <c r="J55" s="197" t="s">
        <v>3115</v>
      </c>
      <c r="K55" s="196" t="s">
        <v>2676</v>
      </c>
      <c r="L55" s="432"/>
      <c r="M55" s="432"/>
      <c r="N55" s="237" t="s">
        <v>3114</v>
      </c>
      <c r="O55" s="198" t="s">
        <v>2717</v>
      </c>
      <c r="P55" s="198"/>
      <c r="Q55" s="203"/>
      <c r="R55" s="198" t="s">
        <v>2891</v>
      </c>
      <c r="S55" s="83">
        <v>42291</v>
      </c>
      <c r="T55" s="434"/>
      <c r="U55" s="83">
        <v>42235</v>
      </c>
      <c r="V55" s="153"/>
    </row>
    <row r="56" spans="1:22" ht="106.15" customHeight="1" x14ac:dyDescent="0.2">
      <c r="A56" s="100" t="s">
        <v>175</v>
      </c>
      <c r="B56" s="440"/>
      <c r="C56" s="194" t="s">
        <v>2535</v>
      </c>
      <c r="D56" s="194" t="s">
        <v>2536</v>
      </c>
      <c r="E56" s="194" t="s">
        <v>3113</v>
      </c>
      <c r="F56" s="196" t="s">
        <v>17</v>
      </c>
      <c r="G56" s="431" t="s">
        <v>1046</v>
      </c>
      <c r="H56" s="129" t="s">
        <v>99</v>
      </c>
      <c r="I56" s="198" t="s">
        <v>1047</v>
      </c>
      <c r="J56" s="197" t="s">
        <v>3115</v>
      </c>
      <c r="K56" s="196" t="s">
        <v>2539</v>
      </c>
      <c r="L56" s="432"/>
      <c r="M56" s="432"/>
      <c r="N56" s="237" t="s">
        <v>3114</v>
      </c>
      <c r="O56" s="198" t="s">
        <v>2717</v>
      </c>
      <c r="P56" s="198"/>
      <c r="Q56" s="203"/>
      <c r="R56" s="198" t="s">
        <v>2891</v>
      </c>
      <c r="S56" s="83">
        <v>42292</v>
      </c>
      <c r="T56" s="434"/>
      <c r="U56" s="83">
        <v>42236</v>
      </c>
      <c r="V56" s="153"/>
    </row>
    <row r="57" spans="1:22" ht="409.5" x14ac:dyDescent="0.2">
      <c r="A57" s="100" t="s">
        <v>176</v>
      </c>
      <c r="B57" s="198" t="s">
        <v>2516</v>
      </c>
      <c r="C57" s="278" t="s">
        <v>2517</v>
      </c>
      <c r="D57" s="194" t="s">
        <v>2518</v>
      </c>
      <c r="E57" s="194" t="s">
        <v>2677</v>
      </c>
      <c r="F57" s="144" t="s">
        <v>17</v>
      </c>
      <c r="G57" s="198" t="s">
        <v>203</v>
      </c>
      <c r="H57" s="129" t="s">
        <v>99</v>
      </c>
      <c r="I57" s="144" t="s">
        <v>1047</v>
      </c>
      <c r="J57" s="196" t="s">
        <v>2520</v>
      </c>
      <c r="K57" s="196" t="s">
        <v>2521</v>
      </c>
      <c r="L57" s="99"/>
      <c r="M57" s="196"/>
      <c r="N57" s="204" t="s">
        <v>3097</v>
      </c>
      <c r="O57" s="198" t="s">
        <v>2717</v>
      </c>
      <c r="P57" s="198"/>
      <c r="Q57" s="198"/>
      <c r="R57" s="198" t="s">
        <v>2891</v>
      </c>
      <c r="S57" s="83">
        <v>42293</v>
      </c>
      <c r="T57" s="240" t="s">
        <v>2108</v>
      </c>
      <c r="U57" s="83">
        <v>42237</v>
      </c>
      <c r="V57" s="153"/>
    </row>
    <row r="58" spans="1:22" ht="409.5" x14ac:dyDescent="0.2">
      <c r="A58" s="100" t="s">
        <v>177</v>
      </c>
      <c r="B58" s="198" t="s">
        <v>2516</v>
      </c>
      <c r="C58" s="278" t="s">
        <v>2522</v>
      </c>
      <c r="D58" s="194" t="s">
        <v>2523</v>
      </c>
      <c r="E58" s="194" t="s">
        <v>2678</v>
      </c>
      <c r="F58" s="144" t="s">
        <v>17</v>
      </c>
      <c r="G58" s="198" t="s">
        <v>203</v>
      </c>
      <c r="H58" s="129" t="s">
        <v>99</v>
      </c>
      <c r="I58" s="144" t="s">
        <v>1047</v>
      </c>
      <c r="J58" s="196" t="s">
        <v>2520</v>
      </c>
      <c r="K58" s="196" t="s">
        <v>2525</v>
      </c>
      <c r="L58" s="99"/>
      <c r="M58" s="196"/>
      <c r="N58" s="204" t="s">
        <v>3097</v>
      </c>
      <c r="O58" s="198" t="s">
        <v>2717</v>
      </c>
      <c r="P58" s="198"/>
      <c r="Q58" s="198"/>
      <c r="R58" s="198" t="s">
        <v>2891</v>
      </c>
      <c r="S58" s="83">
        <v>42294</v>
      </c>
      <c r="T58" s="240" t="s">
        <v>2108</v>
      </c>
      <c r="U58" s="83">
        <v>42238</v>
      </c>
      <c r="V58" s="153"/>
    </row>
    <row r="59" spans="1:22" ht="409.5" x14ac:dyDescent="0.2">
      <c r="A59" s="100" t="s">
        <v>178</v>
      </c>
      <c r="B59" s="198" t="s">
        <v>2516</v>
      </c>
      <c r="C59" s="278" t="s">
        <v>2526</v>
      </c>
      <c r="D59" s="194" t="s">
        <v>2518</v>
      </c>
      <c r="E59" s="194" t="s">
        <v>2679</v>
      </c>
      <c r="F59" s="144" t="s">
        <v>17</v>
      </c>
      <c r="G59" s="198" t="s">
        <v>203</v>
      </c>
      <c r="H59" s="129" t="s">
        <v>99</v>
      </c>
      <c r="I59" s="144" t="s">
        <v>1047</v>
      </c>
      <c r="J59" s="196" t="s">
        <v>2520</v>
      </c>
      <c r="K59" s="196" t="s">
        <v>3107</v>
      </c>
      <c r="L59" s="99"/>
      <c r="M59" s="196"/>
      <c r="N59" s="204" t="s">
        <v>3097</v>
      </c>
      <c r="O59" s="198" t="s">
        <v>2717</v>
      </c>
      <c r="P59" s="198"/>
      <c r="Q59" s="412"/>
      <c r="R59" s="198" t="s">
        <v>2891</v>
      </c>
      <c r="S59" s="83">
        <v>42295</v>
      </c>
      <c r="T59" s="240" t="s">
        <v>2108</v>
      </c>
      <c r="U59" s="83">
        <v>42239</v>
      </c>
      <c r="V59" s="153"/>
    </row>
    <row r="60" spans="1:22" ht="409.5" x14ac:dyDescent="0.2">
      <c r="A60" s="100" t="s">
        <v>179</v>
      </c>
      <c r="B60" s="198" t="s">
        <v>2516</v>
      </c>
      <c r="C60" s="278" t="s">
        <v>2680</v>
      </c>
      <c r="D60" s="194" t="s">
        <v>2518</v>
      </c>
      <c r="E60" s="194" t="s">
        <v>2679</v>
      </c>
      <c r="F60" s="144" t="s">
        <v>17</v>
      </c>
      <c r="G60" s="198" t="s">
        <v>203</v>
      </c>
      <c r="H60" s="129" t="s">
        <v>99</v>
      </c>
      <c r="I60" s="144" t="s">
        <v>1047</v>
      </c>
      <c r="J60" s="196" t="s">
        <v>2520</v>
      </c>
      <c r="K60" s="196" t="s">
        <v>2528</v>
      </c>
      <c r="L60" s="99"/>
      <c r="M60" s="196"/>
      <c r="N60" s="204" t="s">
        <v>3097</v>
      </c>
      <c r="O60" s="198" t="s">
        <v>2717</v>
      </c>
      <c r="P60" s="198"/>
      <c r="Q60" s="412"/>
      <c r="R60" s="198" t="s">
        <v>2891</v>
      </c>
      <c r="S60" s="83">
        <v>42296</v>
      </c>
      <c r="T60" s="240" t="s">
        <v>2108</v>
      </c>
      <c r="U60" s="83">
        <v>42240</v>
      </c>
      <c r="V60" s="153"/>
    </row>
    <row r="61" spans="1:22" ht="409.5" x14ac:dyDescent="0.2">
      <c r="A61" s="100" t="s">
        <v>180</v>
      </c>
      <c r="B61" s="198" t="s">
        <v>2516</v>
      </c>
      <c r="C61" s="278" t="s">
        <v>2529</v>
      </c>
      <c r="D61" s="194" t="s">
        <v>2518</v>
      </c>
      <c r="E61" s="194" t="s">
        <v>2681</v>
      </c>
      <c r="F61" s="144" t="s">
        <v>17</v>
      </c>
      <c r="G61" s="198" t="s">
        <v>203</v>
      </c>
      <c r="H61" s="129" t="s">
        <v>99</v>
      </c>
      <c r="I61" s="144" t="s">
        <v>1047</v>
      </c>
      <c r="J61" s="196" t="s">
        <v>2520</v>
      </c>
      <c r="K61" s="196" t="s">
        <v>3108</v>
      </c>
      <c r="L61" s="99"/>
      <c r="M61" s="195"/>
      <c r="N61" s="204" t="s">
        <v>3097</v>
      </c>
      <c r="O61" s="198" t="s">
        <v>2717</v>
      </c>
      <c r="P61" s="198"/>
      <c r="Q61" s="412"/>
      <c r="R61" s="198" t="s">
        <v>2891</v>
      </c>
      <c r="S61" s="83">
        <v>42297</v>
      </c>
      <c r="T61" s="240" t="s">
        <v>2108</v>
      </c>
      <c r="U61" s="83">
        <v>42241</v>
      </c>
      <c r="V61" s="153"/>
    </row>
    <row r="62" spans="1:22" ht="409.5" x14ac:dyDescent="0.2">
      <c r="A62" s="100" t="s">
        <v>181</v>
      </c>
      <c r="B62" s="198" t="s">
        <v>2516</v>
      </c>
      <c r="C62" s="278" t="s">
        <v>2531</v>
      </c>
      <c r="D62" s="194" t="s">
        <v>2518</v>
      </c>
      <c r="E62" s="194" t="s">
        <v>2678</v>
      </c>
      <c r="F62" s="144" t="s">
        <v>17</v>
      </c>
      <c r="G62" s="198" t="s">
        <v>203</v>
      </c>
      <c r="H62" s="129" t="s">
        <v>99</v>
      </c>
      <c r="I62" s="144" t="s">
        <v>1047</v>
      </c>
      <c r="J62" s="196" t="s">
        <v>2520</v>
      </c>
      <c r="K62" s="278" t="s">
        <v>2532</v>
      </c>
      <c r="L62" s="99"/>
      <c r="M62" s="195"/>
      <c r="N62" s="204" t="s">
        <v>3097</v>
      </c>
      <c r="O62" s="198" t="s">
        <v>2717</v>
      </c>
      <c r="P62" s="198"/>
      <c r="Q62" s="198"/>
      <c r="R62" s="198" t="s">
        <v>2891</v>
      </c>
      <c r="S62" s="83">
        <v>42298</v>
      </c>
      <c r="T62" s="240" t="s">
        <v>2108</v>
      </c>
      <c r="U62" s="83">
        <v>42244</v>
      </c>
      <c r="V62" s="153"/>
    </row>
    <row r="63" spans="1:22" ht="409.5" x14ac:dyDescent="0.2">
      <c r="A63" s="100" t="s">
        <v>182</v>
      </c>
      <c r="B63" s="198" t="s">
        <v>2516</v>
      </c>
      <c r="C63" s="278" t="s">
        <v>2533</v>
      </c>
      <c r="D63" s="194" t="s">
        <v>2518</v>
      </c>
      <c r="E63" s="194" t="s">
        <v>2681</v>
      </c>
      <c r="F63" s="144" t="s">
        <v>17</v>
      </c>
      <c r="G63" s="198" t="s">
        <v>203</v>
      </c>
      <c r="H63" s="129" t="s">
        <v>99</v>
      </c>
      <c r="I63" s="144" t="s">
        <v>1047</v>
      </c>
      <c r="J63" s="196" t="s">
        <v>2520</v>
      </c>
      <c r="K63" s="278" t="s">
        <v>2534</v>
      </c>
      <c r="L63" s="99"/>
      <c r="M63" s="195"/>
      <c r="N63" s="204" t="s">
        <v>3097</v>
      </c>
      <c r="O63" s="198" t="s">
        <v>2717</v>
      </c>
      <c r="P63" s="198"/>
      <c r="Q63" s="412"/>
      <c r="R63" s="198" t="s">
        <v>2891</v>
      </c>
      <c r="S63" s="83">
        <v>42299</v>
      </c>
      <c r="T63" s="240" t="s">
        <v>2108</v>
      </c>
      <c r="U63" s="83">
        <v>42245</v>
      </c>
      <c r="V63" s="153"/>
    </row>
    <row r="64" spans="1:22" ht="409.5" x14ac:dyDescent="0.2">
      <c r="A64" s="100" t="s">
        <v>183</v>
      </c>
      <c r="B64" s="198" t="s">
        <v>2516</v>
      </c>
      <c r="C64" s="194" t="s">
        <v>2535</v>
      </c>
      <c r="D64" s="194" t="s">
        <v>2536</v>
      </c>
      <c r="E64" s="194" t="s">
        <v>2682</v>
      </c>
      <c r="F64" s="196" t="s">
        <v>17</v>
      </c>
      <c r="G64" s="198" t="s">
        <v>203</v>
      </c>
      <c r="H64" s="129" t="s">
        <v>99</v>
      </c>
      <c r="I64" s="198" t="s">
        <v>1047</v>
      </c>
      <c r="J64" s="196" t="s">
        <v>2538</v>
      </c>
      <c r="K64" s="196" t="s">
        <v>2539</v>
      </c>
      <c r="L64" s="277"/>
      <c r="M64" s="277"/>
      <c r="N64" s="204" t="s">
        <v>3117</v>
      </c>
      <c r="O64" s="198" t="s">
        <v>2717</v>
      </c>
      <c r="P64" s="198"/>
      <c r="Q64" s="412"/>
      <c r="R64" s="198" t="s">
        <v>2891</v>
      </c>
      <c r="S64" s="83">
        <v>42300</v>
      </c>
      <c r="T64" s="240" t="s">
        <v>2108</v>
      </c>
      <c r="U64" s="83">
        <v>42246</v>
      </c>
      <c r="V64" s="153"/>
    </row>
    <row r="65" spans="1:22" ht="409.5" x14ac:dyDescent="0.2">
      <c r="A65" s="100" t="s">
        <v>184</v>
      </c>
      <c r="B65" s="196" t="s">
        <v>2106</v>
      </c>
      <c r="C65" s="194" t="s">
        <v>2541</v>
      </c>
      <c r="D65" s="194" t="s">
        <v>2542</v>
      </c>
      <c r="E65" s="194" t="s">
        <v>2682</v>
      </c>
      <c r="F65" s="196" t="s">
        <v>17</v>
      </c>
      <c r="G65" s="198" t="s">
        <v>203</v>
      </c>
      <c r="H65" s="316" t="s">
        <v>99</v>
      </c>
      <c r="I65" s="198" t="s">
        <v>1047</v>
      </c>
      <c r="J65" s="196" t="s">
        <v>2543</v>
      </c>
      <c r="K65" s="196" t="s">
        <v>2544</v>
      </c>
      <c r="L65" s="203"/>
      <c r="M65" s="203"/>
      <c r="N65" s="204" t="s">
        <v>3117</v>
      </c>
      <c r="O65" s="198" t="s">
        <v>2717</v>
      </c>
      <c r="P65" s="198"/>
      <c r="Q65" s="412"/>
      <c r="R65" s="198" t="s">
        <v>2891</v>
      </c>
      <c r="S65" s="83">
        <v>42301</v>
      </c>
      <c r="T65" s="198" t="s">
        <v>2545</v>
      </c>
      <c r="U65" s="83">
        <v>42247</v>
      </c>
      <c r="V65" s="153"/>
    </row>
    <row r="66" spans="1:22" ht="204" x14ac:dyDescent="0.2">
      <c r="A66" s="100" t="s">
        <v>185</v>
      </c>
      <c r="B66" s="196" t="s">
        <v>2106</v>
      </c>
      <c r="C66" s="196" t="s">
        <v>2546</v>
      </c>
      <c r="D66" s="196" t="s">
        <v>2547</v>
      </c>
      <c r="E66" s="196" t="s">
        <v>2683</v>
      </c>
      <c r="F66" s="196" t="s">
        <v>17</v>
      </c>
      <c r="G66" s="198" t="s">
        <v>1046</v>
      </c>
      <c r="H66" s="129" t="s">
        <v>99</v>
      </c>
      <c r="I66" s="198" t="s">
        <v>1047</v>
      </c>
      <c r="J66" s="195" t="s">
        <v>2549</v>
      </c>
      <c r="K66" s="195" t="s">
        <v>2550</v>
      </c>
      <c r="L66" s="99"/>
      <c r="M66" s="196"/>
      <c r="N66" s="196" t="s">
        <v>2551</v>
      </c>
      <c r="O66" s="198" t="s">
        <v>2717</v>
      </c>
      <c r="P66" s="198"/>
      <c r="Q66" s="198"/>
      <c r="R66" s="198" t="s">
        <v>2891</v>
      </c>
      <c r="S66" s="83">
        <v>42302</v>
      </c>
      <c r="T66" s="83" t="s">
        <v>1038</v>
      </c>
      <c r="U66" s="83">
        <v>42248</v>
      </c>
      <c r="V66" s="153"/>
    </row>
    <row r="67" spans="1:22" ht="191.25" x14ac:dyDescent="0.2">
      <c r="A67" s="100" t="s">
        <v>186</v>
      </c>
      <c r="B67" s="196" t="s">
        <v>2106</v>
      </c>
      <c r="C67" s="196" t="s">
        <v>2552</v>
      </c>
      <c r="D67" s="196" t="s">
        <v>2553</v>
      </c>
      <c r="E67" s="196" t="s">
        <v>2683</v>
      </c>
      <c r="F67" s="196" t="s">
        <v>17</v>
      </c>
      <c r="G67" s="198" t="s">
        <v>1046</v>
      </c>
      <c r="H67" s="129" t="s">
        <v>99</v>
      </c>
      <c r="I67" s="198" t="s">
        <v>1047</v>
      </c>
      <c r="J67" s="195" t="s">
        <v>2554</v>
      </c>
      <c r="K67" s="195" t="s">
        <v>2555</v>
      </c>
      <c r="L67" s="99"/>
      <c r="M67" s="196"/>
      <c r="N67" s="196" t="s">
        <v>2556</v>
      </c>
      <c r="O67" s="198" t="s">
        <v>2717</v>
      </c>
      <c r="P67" s="198"/>
      <c r="Q67" s="198"/>
      <c r="R67" s="198" t="s">
        <v>2891</v>
      </c>
      <c r="S67" s="83">
        <v>42303</v>
      </c>
      <c r="T67" s="83" t="s">
        <v>2545</v>
      </c>
      <c r="U67" s="83">
        <v>42249</v>
      </c>
      <c r="V67" s="153"/>
    </row>
    <row r="68" spans="1:22" ht="127.5" x14ac:dyDescent="0.2">
      <c r="A68" s="100" t="s">
        <v>187</v>
      </c>
      <c r="B68" s="196" t="s">
        <v>2106</v>
      </c>
      <c r="C68" s="196" t="s">
        <v>2557</v>
      </c>
      <c r="D68" s="196" t="s">
        <v>2558</v>
      </c>
      <c r="E68" s="196" t="s">
        <v>2683</v>
      </c>
      <c r="F68" s="196" t="s">
        <v>17</v>
      </c>
      <c r="G68" s="198" t="s">
        <v>1046</v>
      </c>
      <c r="H68" s="129" t="s">
        <v>99</v>
      </c>
      <c r="I68" s="198" t="s">
        <v>1047</v>
      </c>
      <c r="J68" s="195" t="s">
        <v>2559</v>
      </c>
      <c r="K68" s="195" t="s">
        <v>2560</v>
      </c>
      <c r="L68" s="99"/>
      <c r="M68" s="196"/>
      <c r="N68" s="196" t="s">
        <v>2561</v>
      </c>
      <c r="O68" s="198" t="s">
        <v>2717</v>
      </c>
      <c r="P68" s="198"/>
      <c r="Q68" s="198"/>
      <c r="R68" s="198" t="s">
        <v>2891</v>
      </c>
      <c r="S68" s="83">
        <v>42304</v>
      </c>
      <c r="T68" s="83" t="s">
        <v>1110</v>
      </c>
      <c r="U68" s="83">
        <v>42250</v>
      </c>
      <c r="V68" s="153"/>
    </row>
    <row r="69" spans="1:22" ht="204" x14ac:dyDescent="0.2">
      <c r="A69" s="100" t="s">
        <v>188</v>
      </c>
      <c r="B69" s="196" t="s">
        <v>2106</v>
      </c>
      <c r="C69" s="196" t="s">
        <v>218</v>
      </c>
      <c r="D69" s="196" t="s">
        <v>2562</v>
      </c>
      <c r="E69" s="196" t="s">
        <v>2683</v>
      </c>
      <c r="F69" s="196" t="s">
        <v>17</v>
      </c>
      <c r="G69" s="198" t="s">
        <v>1046</v>
      </c>
      <c r="H69" s="129" t="s">
        <v>99</v>
      </c>
      <c r="I69" s="198" t="s">
        <v>1047</v>
      </c>
      <c r="J69" s="195" t="s">
        <v>2563</v>
      </c>
      <c r="K69" s="195" t="s">
        <v>2564</v>
      </c>
      <c r="L69" s="99"/>
      <c r="M69" s="196"/>
      <c r="N69" s="196" t="s">
        <v>2565</v>
      </c>
      <c r="O69" s="198" t="s">
        <v>2717</v>
      </c>
      <c r="P69" s="198"/>
      <c r="Q69" s="198"/>
      <c r="R69" s="198" t="s">
        <v>2891</v>
      </c>
      <c r="S69" s="83">
        <v>42305</v>
      </c>
      <c r="T69" s="83" t="s">
        <v>1038</v>
      </c>
      <c r="U69" s="83">
        <v>42251</v>
      </c>
      <c r="V69" s="153"/>
    </row>
    <row r="70" spans="1:22" ht="191.25" x14ac:dyDescent="0.2">
      <c r="A70" s="100" t="s">
        <v>189</v>
      </c>
      <c r="B70" s="196" t="s">
        <v>2106</v>
      </c>
      <c r="C70" s="196" t="s">
        <v>2566</v>
      </c>
      <c r="D70" s="196" t="s">
        <v>2567</v>
      </c>
      <c r="E70" s="196" t="s">
        <v>2684</v>
      </c>
      <c r="F70" s="196" t="s">
        <v>18</v>
      </c>
      <c r="G70" s="198" t="s">
        <v>1046</v>
      </c>
      <c r="H70" s="129" t="s">
        <v>99</v>
      </c>
      <c r="I70" s="198" t="s">
        <v>1047</v>
      </c>
      <c r="J70" s="195" t="s">
        <v>2569</v>
      </c>
      <c r="K70" s="195" t="s">
        <v>2570</v>
      </c>
      <c r="L70" s="99"/>
      <c r="M70" s="196"/>
      <c r="N70" s="195" t="s">
        <v>2571</v>
      </c>
      <c r="O70" s="198" t="s">
        <v>2717</v>
      </c>
      <c r="P70" s="198"/>
      <c r="Q70" s="198"/>
      <c r="R70" s="198" t="s">
        <v>2891</v>
      </c>
      <c r="S70" s="83">
        <v>42306</v>
      </c>
      <c r="T70" s="83" t="s">
        <v>1038</v>
      </c>
      <c r="U70" s="83">
        <v>42252</v>
      </c>
      <c r="V70" s="153"/>
    </row>
    <row r="71" spans="1:22" ht="165.75" x14ac:dyDescent="0.2">
      <c r="A71" s="100" t="s">
        <v>190</v>
      </c>
      <c r="B71" s="196" t="s">
        <v>2106</v>
      </c>
      <c r="C71" s="198" t="s">
        <v>2572</v>
      </c>
      <c r="D71" s="196" t="s">
        <v>2573</v>
      </c>
      <c r="E71" s="196" t="s">
        <v>2685</v>
      </c>
      <c r="F71" s="195" t="s">
        <v>18</v>
      </c>
      <c r="G71" s="198" t="s">
        <v>1046</v>
      </c>
      <c r="H71" s="129" t="s">
        <v>99</v>
      </c>
      <c r="I71" s="198" t="s">
        <v>1047</v>
      </c>
      <c r="J71" s="195" t="s">
        <v>2123</v>
      </c>
      <c r="K71" s="195" t="s">
        <v>2575</v>
      </c>
      <c r="L71" s="99"/>
      <c r="M71" s="195"/>
      <c r="N71" s="195" t="s">
        <v>2576</v>
      </c>
      <c r="O71" s="198" t="s">
        <v>2717</v>
      </c>
      <c r="P71" s="198"/>
      <c r="Q71" s="198"/>
      <c r="R71" s="198" t="s">
        <v>2891</v>
      </c>
      <c r="S71" s="83">
        <v>42307</v>
      </c>
      <c r="T71" s="83" t="s">
        <v>1040</v>
      </c>
      <c r="U71" s="83">
        <v>42253</v>
      </c>
      <c r="V71" s="153"/>
    </row>
    <row r="72" spans="1:22" ht="127.5" x14ac:dyDescent="0.2">
      <c r="A72" s="100" t="s">
        <v>191</v>
      </c>
      <c r="B72" s="196" t="s">
        <v>2106</v>
      </c>
      <c r="C72" s="198" t="s">
        <v>228</v>
      </c>
      <c r="D72" s="194" t="s">
        <v>229</v>
      </c>
      <c r="E72" s="194" t="s">
        <v>1050</v>
      </c>
      <c r="F72" s="196" t="s">
        <v>18</v>
      </c>
      <c r="G72" s="198" t="s">
        <v>1046</v>
      </c>
      <c r="H72" s="129" t="s">
        <v>99</v>
      </c>
      <c r="I72" s="198" t="s">
        <v>1047</v>
      </c>
      <c r="J72" s="195" t="s">
        <v>2124</v>
      </c>
      <c r="K72" s="195" t="s">
        <v>1887</v>
      </c>
      <c r="L72" s="99"/>
      <c r="M72" s="196"/>
      <c r="N72" s="195" t="s">
        <v>1888</v>
      </c>
      <c r="O72" s="198" t="s">
        <v>2717</v>
      </c>
      <c r="P72" s="198"/>
      <c r="Q72" s="219"/>
      <c r="R72" s="198" t="s">
        <v>2891</v>
      </c>
      <c r="S72" s="83">
        <v>42308</v>
      </c>
      <c r="T72" s="83" t="s">
        <v>1041</v>
      </c>
      <c r="U72" s="83">
        <v>42254</v>
      </c>
      <c r="V72" s="153"/>
    </row>
    <row r="73" spans="1:22" ht="140.25" x14ac:dyDescent="0.2">
      <c r="A73" s="100" t="s">
        <v>192</v>
      </c>
      <c r="B73" s="196" t="s">
        <v>2106</v>
      </c>
      <c r="C73" s="198" t="s">
        <v>2577</v>
      </c>
      <c r="D73" s="194" t="s">
        <v>2578</v>
      </c>
      <c r="E73" s="194" t="s">
        <v>2683</v>
      </c>
      <c r="F73" s="195" t="s">
        <v>19</v>
      </c>
      <c r="G73" s="198" t="s">
        <v>203</v>
      </c>
      <c r="H73" s="129" t="s">
        <v>99</v>
      </c>
      <c r="I73" s="198" t="s">
        <v>1047</v>
      </c>
      <c r="J73" s="195" t="s">
        <v>2579</v>
      </c>
      <c r="K73" s="196" t="s">
        <v>2580</v>
      </c>
      <c r="L73" s="99"/>
      <c r="M73" s="195"/>
      <c r="N73" s="195" t="s">
        <v>2581</v>
      </c>
      <c r="O73" s="198" t="s">
        <v>2717</v>
      </c>
      <c r="P73" s="198"/>
      <c r="Q73" s="198"/>
      <c r="R73" s="198" t="s">
        <v>2891</v>
      </c>
      <c r="S73" s="83">
        <v>42309</v>
      </c>
      <c r="T73" s="83" t="s">
        <v>1042</v>
      </c>
      <c r="U73" s="83">
        <v>42255</v>
      </c>
      <c r="V73" s="153"/>
    </row>
    <row r="74" spans="1:22" ht="409.5" x14ac:dyDescent="0.2">
      <c r="A74" s="100" t="s">
        <v>3111</v>
      </c>
      <c r="B74" s="436"/>
      <c r="C74" s="429" t="s">
        <v>2664</v>
      </c>
      <c r="D74" s="437" t="s">
        <v>2665</v>
      </c>
      <c r="E74" s="437" t="s">
        <v>2686</v>
      </c>
      <c r="F74" s="430" t="s">
        <v>17</v>
      </c>
      <c r="G74" s="198" t="s">
        <v>203</v>
      </c>
      <c r="H74" s="279" t="s">
        <v>99</v>
      </c>
      <c r="I74" s="431" t="s">
        <v>1047</v>
      </c>
      <c r="J74" s="196" t="s">
        <v>2646</v>
      </c>
      <c r="K74" s="197" t="s">
        <v>2666</v>
      </c>
      <c r="L74" s="438"/>
      <c r="M74" s="438"/>
      <c r="N74" s="204" t="s">
        <v>3117</v>
      </c>
      <c r="O74" s="198" t="s">
        <v>2717</v>
      </c>
      <c r="P74" s="198"/>
      <c r="Q74" s="412"/>
      <c r="R74" s="198" t="s">
        <v>2891</v>
      </c>
      <c r="S74" s="83">
        <v>42310</v>
      </c>
      <c r="T74" s="83" t="s">
        <v>1042</v>
      </c>
      <c r="U74" s="83">
        <v>42256</v>
      </c>
      <c r="V74" s="153"/>
    </row>
    <row r="75" spans="1:22" ht="161.44999999999999" customHeight="1" x14ac:dyDescent="0.2">
      <c r="A75" s="100" t="s">
        <v>3112</v>
      </c>
      <c r="B75" s="436"/>
      <c r="C75" s="429" t="s">
        <v>2664</v>
      </c>
      <c r="D75" s="437" t="s">
        <v>2667</v>
      </c>
      <c r="E75" s="437" t="s">
        <v>2686</v>
      </c>
      <c r="F75" s="430" t="s">
        <v>17</v>
      </c>
      <c r="G75" s="198" t="s">
        <v>203</v>
      </c>
      <c r="H75" s="279" t="s">
        <v>99</v>
      </c>
      <c r="I75" s="431" t="s">
        <v>1047</v>
      </c>
      <c r="J75" s="195" t="s">
        <v>2668</v>
      </c>
      <c r="K75" s="197" t="s">
        <v>2669</v>
      </c>
      <c r="L75" s="110"/>
      <c r="M75" s="439"/>
      <c r="N75" s="204" t="s">
        <v>3117</v>
      </c>
      <c r="O75" s="198" t="s">
        <v>2717</v>
      </c>
      <c r="P75" s="198"/>
      <c r="Q75" s="412"/>
      <c r="R75" s="198" t="s">
        <v>2891</v>
      </c>
      <c r="S75" s="83">
        <v>42311</v>
      </c>
      <c r="T75" s="83" t="s">
        <v>1042</v>
      </c>
      <c r="U75" s="83">
        <v>42257</v>
      </c>
      <c r="V75" s="153"/>
    </row>
    <row r="76" spans="1:22" ht="141.6" customHeight="1" x14ac:dyDescent="0.2">
      <c r="A76" s="100" t="s">
        <v>193</v>
      </c>
      <c r="B76" s="436"/>
      <c r="C76" s="429" t="s">
        <v>2670</v>
      </c>
      <c r="D76" s="429" t="s">
        <v>2671</v>
      </c>
      <c r="E76" s="437" t="s">
        <v>2686</v>
      </c>
      <c r="F76" s="430" t="s">
        <v>17</v>
      </c>
      <c r="G76" s="431" t="s">
        <v>1046</v>
      </c>
      <c r="H76" s="279" t="s">
        <v>99</v>
      </c>
      <c r="I76" s="431" t="s">
        <v>1047</v>
      </c>
      <c r="J76" s="196" t="s">
        <v>2646</v>
      </c>
      <c r="K76" s="197" t="s">
        <v>2672</v>
      </c>
      <c r="L76" s="197"/>
      <c r="M76" s="197"/>
      <c r="N76" s="204" t="s">
        <v>3117</v>
      </c>
      <c r="O76" s="198" t="s">
        <v>2717</v>
      </c>
      <c r="P76" s="198"/>
      <c r="Q76" s="412"/>
      <c r="R76" s="198" t="s">
        <v>2891</v>
      </c>
      <c r="S76" s="83">
        <v>42312</v>
      </c>
      <c r="T76" s="83" t="s">
        <v>1042</v>
      </c>
      <c r="U76" s="83">
        <v>42258</v>
      </c>
      <c r="V76" s="153"/>
    </row>
    <row r="77" spans="1:22" ht="51" x14ac:dyDescent="0.2">
      <c r="A77" s="100" t="s">
        <v>194</v>
      </c>
      <c r="B77" s="436"/>
      <c r="C77" s="429" t="s">
        <v>2673</v>
      </c>
      <c r="D77" s="429" t="s">
        <v>2649</v>
      </c>
      <c r="E77" s="437" t="s">
        <v>2686</v>
      </c>
      <c r="F77" s="430" t="s">
        <v>17</v>
      </c>
      <c r="G77" s="431" t="s">
        <v>1046</v>
      </c>
      <c r="H77" s="279" t="s">
        <v>99</v>
      </c>
      <c r="I77" s="431" t="s">
        <v>1047</v>
      </c>
      <c r="J77" s="196" t="s">
        <v>2646</v>
      </c>
      <c r="K77" s="197" t="s">
        <v>2650</v>
      </c>
      <c r="L77" s="432"/>
      <c r="M77" s="432"/>
      <c r="N77" s="197" t="s">
        <v>2651</v>
      </c>
      <c r="O77" s="198" t="s">
        <v>2717</v>
      </c>
      <c r="P77" s="198"/>
      <c r="Q77" s="412"/>
      <c r="R77" s="198" t="s">
        <v>2891</v>
      </c>
      <c r="S77" s="83">
        <v>42313</v>
      </c>
      <c r="T77" s="83" t="s">
        <v>1042</v>
      </c>
      <c r="U77" s="83">
        <v>42259</v>
      </c>
      <c r="V77" s="153"/>
    </row>
    <row r="78" spans="1:22" ht="51" x14ac:dyDescent="0.2">
      <c r="A78" s="100" t="s">
        <v>195</v>
      </c>
      <c r="B78" s="436"/>
      <c r="C78" s="429" t="s">
        <v>2673</v>
      </c>
      <c r="D78" s="429" t="s">
        <v>2652</v>
      </c>
      <c r="E78" s="437" t="s">
        <v>2686</v>
      </c>
      <c r="F78" s="430" t="s">
        <v>17</v>
      </c>
      <c r="G78" s="431" t="s">
        <v>1046</v>
      </c>
      <c r="H78" s="279" t="s">
        <v>99</v>
      </c>
      <c r="I78" s="431" t="s">
        <v>1047</v>
      </c>
      <c r="J78" s="196" t="s">
        <v>2646</v>
      </c>
      <c r="K78" s="197" t="s">
        <v>2653</v>
      </c>
      <c r="L78" s="432"/>
      <c r="M78" s="432"/>
      <c r="N78" s="197" t="s">
        <v>2654</v>
      </c>
      <c r="O78" s="198" t="s">
        <v>2717</v>
      </c>
      <c r="P78" s="198"/>
      <c r="Q78" s="412"/>
      <c r="R78" s="198" t="s">
        <v>2891</v>
      </c>
      <c r="S78" s="83">
        <v>42314</v>
      </c>
      <c r="T78" s="83" t="s">
        <v>1042</v>
      </c>
      <c r="U78" s="83">
        <v>42260</v>
      </c>
      <c r="V78" s="153"/>
    </row>
    <row r="79" spans="1:22" ht="76.5" x14ac:dyDescent="0.2">
      <c r="A79" s="100" t="s">
        <v>196</v>
      </c>
      <c r="B79" s="436"/>
      <c r="C79" s="429" t="s">
        <v>2644</v>
      </c>
      <c r="D79" s="429" t="s">
        <v>2645</v>
      </c>
      <c r="E79" s="437" t="s">
        <v>2686</v>
      </c>
      <c r="F79" s="430" t="s">
        <v>17</v>
      </c>
      <c r="G79" s="431" t="s">
        <v>1046</v>
      </c>
      <c r="H79" s="279" t="s">
        <v>99</v>
      </c>
      <c r="I79" s="431" t="s">
        <v>1047</v>
      </c>
      <c r="J79" s="196" t="s">
        <v>2646</v>
      </c>
      <c r="K79" s="197" t="s">
        <v>2647</v>
      </c>
      <c r="L79" s="197"/>
      <c r="M79" s="197"/>
      <c r="N79" s="197" t="s">
        <v>2648</v>
      </c>
      <c r="O79" s="198" t="s">
        <v>2717</v>
      </c>
      <c r="P79" s="198"/>
      <c r="Q79" s="412"/>
      <c r="R79" s="198" t="s">
        <v>2891</v>
      </c>
      <c r="S79" s="83">
        <v>42315</v>
      </c>
      <c r="T79" s="83" t="s">
        <v>1042</v>
      </c>
      <c r="U79" s="83">
        <v>42261</v>
      </c>
      <c r="V79" s="153"/>
    </row>
  </sheetData>
  <autoFilter ref="A1:V79"/>
  <conditionalFormatting sqref="P1:P79">
    <cfRule type="cellIs" dxfId="29" priority="4" stopIfTrue="1" operator="equal">
      <formula>"Failed"</formula>
    </cfRule>
    <cfRule type="cellIs" dxfId="28" priority="5" stopIfTrue="1" operator="equal">
      <formula>"Blocked"</formula>
    </cfRule>
    <cfRule type="cellIs" dxfId="27" priority="6" stopIfTrue="1" operator="equal">
      <formula>"In progress"</formula>
    </cfRule>
  </conditionalFormatting>
  <conditionalFormatting sqref="T41:T42">
    <cfRule type="cellIs" dxfId="26" priority="1" stopIfTrue="1" operator="equal">
      <formula>"Failed"</formula>
    </cfRule>
    <cfRule type="cellIs" dxfId="25" priority="2" stopIfTrue="1" operator="equal">
      <formula>"Blocked"</formula>
    </cfRule>
    <cfRule type="cellIs" dxfId="24" priority="3" stopIfTrue="1" operator="equal">
      <formula>"In progress"</formula>
    </cfRule>
  </conditionalFormatting>
  <dataValidations count="12">
    <dataValidation type="list" allowBlank="1" showInputMessage="1" showErrorMessage="1" sqref="F46:F47 J41:J42 H54 F43:F44 H40:H48 H79 F32:F39">
      <formula1>"High, Medium, Low"</formula1>
    </dataValidation>
    <dataValidation type="list" allowBlank="1" showInputMessage="1" showErrorMessage="1" sqref="H49:H53 H74:H78">
      <formula1>"Nirupana ,Nishanth ,Tejas ,Ritika "</formula1>
    </dataValidation>
    <dataValidation type="list" showInputMessage="1" showErrorMessage="1" sqref="F49:F53 F74:F78">
      <formula1>"High, Medium, Low"</formula1>
    </dataValidation>
    <dataValidation type="list" showErrorMessage="1" errorTitle="Please Enter Valid Data." error="Please enter valid data for drop down list." promptTitle="Input BP Priority" sqref="F2:F8 F57:F63">
      <formula1>"High,Low"</formula1>
    </dataValidation>
    <dataValidation type="list" allowBlank="1" showInputMessage="1" showErrorMessage="1" sqref="F9 F55:F56 F64">
      <formula1>#REF!</formula1>
    </dataValidation>
    <dataValidation type="list" allowBlank="1" showErrorMessage="1" errorTitle="Please Enter Valid Data." error="Please enter valid data for drop down list." promptTitle="Input BP Priority" sqref="I54 K41:K42 I40 I79 G51:G53 G43:G47 G65:G73 G76:G78 G10:G39">
      <formula1>"Yes, No"</formula1>
    </dataValidation>
    <dataValidation type="list" allowBlank="1" showInputMessage="1" showErrorMessage="1" sqref="T41:T42">
      <formula1>"Passed, Failed, In Progress, Blocked, Deferred"</formula1>
    </dataValidation>
    <dataValidation type="list" allowBlank="1" showInputMessage="1" showErrorMessage="1" sqref="H10 J40 L41:L42 J54 H65 J79 H23:H39">
      <formula1>"Nirupana,Nishanth,Ritika,Tejas"</formula1>
    </dataValidation>
    <dataValidation type="list" allowBlank="1" showInputMessage="1" showErrorMessage="1" sqref="F22:F23 F10:F20 F65:F73 F25:F31">
      <formula1>"High,Medium,Low"</formula1>
    </dataValidation>
    <dataValidation allowBlank="1" showErrorMessage="1" errorTitle="Please Enter Valid Data." error="Please enter valid data for drop down list." promptTitle="Input BP Priority" sqref="P1:Q1 I1 G1"/>
    <dataValidation type="list" allowBlank="1" showErrorMessage="1" errorTitle="Please Enter Valid Data." error="Please enter valid data for drop down list." promptTitle="Input BP Priority" sqref="M41:M42 K40 I49:I53 K54:M54 I43:I47 K79:M79 I55:I78 I2:I39">
      <formula1>"Draft, Review Ready, Approved, Deferred"</formula1>
    </dataValidation>
    <dataValidation type="list" allowBlank="1" showInputMessage="1" showErrorMessage="1" sqref="P2:P79">
      <formula1>"Passed, Failed, In Progress, Blocked, Deferred, NA"</formula1>
    </dataValidation>
  </dataValidations>
  <hyperlinks>
    <hyperlink ref="B14" r:id="rId1" display="http://intranet.opr.statefarm.org/rsdtraining/wfo/courses/qm/02_qm_supv_eval_search_and_playback_recorded_contacts/index.htm"/>
    <hyperlink ref="B11" r:id="rId2" display="http://intranet.opr.statefarm.org/rsdtraining/wfo/courses/qm/02_qm_supv_eval_search_and_playback_recorded_contacts/index.htm"/>
    <hyperlink ref="B12" r:id="rId3" display="http://intranet.opr.statefarm.org/rsdtraining/wfo/courses/qm/02_qm_supv_eval_search_and_playback_recorded_contacts/index.htm"/>
    <hyperlink ref="B13" r:id="rId4" display="http://intranet.opr.statefarm.org/rsdtraining/wfo/courses/qm/02_qm_supv_eval_search_and_playback_recorded_contacts/index.htm"/>
    <hyperlink ref="B15" r:id="rId5" display="http://intranet.opr.statefarm.org/rsdtraining/wfo/courses/qm/02_qm_supv_eval_search_and_playback_recorded_contacts/index.htm"/>
    <hyperlink ref="B18" r:id="rId6" display="http://intranet.opr.statefarm.org/rsdtraining/wfo/courses/qm/02_qm_supv_eval_search_and_playback_recorded_contacts/index.htm"/>
    <hyperlink ref="B17" r:id="rId7" display="http://intranet.opr.statefarm.org/rsdtraining/wfo/courses/qm/02_qm_supv_eval_search_and_playback_recorded_contacts/index.htm"/>
    <hyperlink ref="B16" r:id="rId8" display="http://intranet.opr.statefarm.org/rsdtraining/wfo/courses/qm/05_qm_working_with_reports/index.htm"/>
    <hyperlink ref="B23" r:id="rId9" display="http://intranet.opr.statefarm.org/rsdtraining/wfo/courses/qm/05_qm_working_with_reports/index.htm"/>
    <hyperlink ref="B30" r:id="rId10" display="http://intranet.opr.statefarm.org/rsdtraining/wfo/courses/qm/03_qm_monitoring_working_recorded_contacts/index.htm"/>
    <hyperlink ref="B31" r:id="rId11" display="http://intranet.opr.statefarm.org/rsdtraining/wfo/courses/qm/03_qm_monitoring_working_recorded_contacts/index.htm"/>
    <hyperlink ref="B69" r:id="rId12" display="http://intranet.opr.statefarm.org/rsdtraining/wfo/courses/qm/02_qm_supv_eval_search_and_playback_recorded_contacts/index.htm"/>
    <hyperlink ref="B66" r:id="rId13" display="http://intranet.opr.statefarm.org/rsdtraining/wfo/courses/qm/02_qm_supv_eval_search_and_playback_recorded_contacts/index.htm"/>
    <hyperlink ref="B67" r:id="rId14" display="http://intranet.opr.statefarm.org/rsdtraining/wfo/courses/qm/02_qm_supv_eval_search_and_playback_recorded_contacts/index.htm"/>
    <hyperlink ref="B68" r:id="rId15" display="http://intranet.opr.statefarm.org/rsdtraining/wfo/courses/qm/02_qm_supv_eval_search_and_playback_recorded_contacts/index.htm"/>
    <hyperlink ref="B70" r:id="rId16" display="http://intranet.opr.statefarm.org/rsdtraining/wfo/courses/qm/02_qm_supv_eval_search_and_playback_recorded_contacts/index.htm"/>
    <hyperlink ref="B73" r:id="rId17" display="http://intranet.opr.statefarm.org/rsdtraining/wfo/courses/qm/02_qm_supv_eval_search_and_playback_recorded_contacts/index.htm"/>
    <hyperlink ref="B72" r:id="rId18" display="http://intranet.opr.statefarm.org/rsdtraining/wfo/courses/qm/02_qm_supv_eval_search_and_playback_recorded_contacts/index.htm"/>
    <hyperlink ref="B71" r:id="rId19" display="http://intranet.opr.statefarm.org/rsdtraining/wfo/courses/qm/05_qm_working_with_reports/index.htm"/>
  </hyperlinks>
  <pageMargins left="0.7" right="0.7" top="0.75" bottom="0.75" header="0.3" footer="0.3"/>
  <pageSetup orientation="portrait" r:id="rId20"/>
  <legacyDrawing r:id="rId2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haredContentType xmlns="Microsoft.SharePoint.Taxonomy.ContentTypeSync" SourceId="f49becf8-975c-4136-8c45-9c981de0ddce" ContentTypeId="0x0101" PreviousValue="false"/>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d82dafc8-7759-4c5f-b9d7-587e9d95311d">
      <Value>5</Value>
    </TaxCatchAll>
    <RetentionPolicyTaxHTField0 xmlns="d82dafc8-7759-4c5f-b9d7-587e9d95311d">
      <Terms xmlns="http://schemas.microsoft.com/office/infopath/2007/PartnerControls">
        <TermInfo xmlns="http://schemas.microsoft.com/office/infopath/2007/PartnerControls">
          <TermName xmlns="http://schemas.microsoft.com/office/infopath/2007/PartnerControls">Sys 025 yrs - App Dev and Infrastructure (03004)</TermName>
          <TermId xmlns="http://schemas.microsoft.com/office/infopath/2007/PartnerControls">ba42ca74-6128-4ed5-b7dd-f0abac6e35a5</TermId>
        </TermInfo>
      </Terms>
    </RetentionPolicyTaxHTField0>
    <_dlc_ExpireDateSaved xmlns="http://schemas.microsoft.com/sharepoint/v3" xsi:nil="true"/>
    <_dlc_ExpireDate xmlns="http://schemas.microsoft.com/sharepoint/v3">2054-08-27T17:08:16+00:00</_dlc_ExpireDate>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38F21E0634F94A4D8265AC422D7F7817" ma:contentTypeVersion="22" ma:contentTypeDescription="Create a new document." ma:contentTypeScope="" ma:versionID="05b4f6909eae32988a251293c55bb4ea">
  <xsd:schema xmlns:xsd="http://www.w3.org/2001/XMLSchema" xmlns:xs="http://www.w3.org/2001/XMLSchema" xmlns:p="http://schemas.microsoft.com/office/2006/metadata/properties" xmlns:ns1="http://schemas.microsoft.com/sharepoint/v3" xmlns:ns2="d82dafc8-7759-4c5f-b9d7-587e9d95311d" targetNamespace="http://schemas.microsoft.com/office/2006/metadata/properties" ma:root="true" ma:fieldsID="25fb98ba8577b839c1e8f55dcbd029fe" ns1:_="" ns2:_="">
    <xsd:import namespace="http://schemas.microsoft.com/sharepoint/v3"/>
    <xsd:import namespace="d82dafc8-7759-4c5f-b9d7-587e9d95311d"/>
    <xsd:element name="properties">
      <xsd:complexType>
        <xsd:sequence>
          <xsd:element name="documentManagement">
            <xsd:complexType>
              <xsd:all>
                <xsd:element ref="ns2:RetentionPolicyTaxHTField0" minOccurs="0"/>
                <xsd:element ref="ns2:TaxCatchAll" minOccurs="0"/>
                <xsd:element ref="ns2:TaxCatchAllLabel" minOccurs="0"/>
                <xsd:element ref="ns1:_dlc_ExpireDateSaved" minOccurs="0"/>
                <xsd:element ref="ns1:_dlc_ExpireDate" minOccurs="0"/>
                <xsd:element ref="ns1:_dlc_Exemp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pireDateSaved" ma:index="12" nillable="true" ma:displayName="Original Expiration Date" ma:hidden="true" ma:internalName="_dlc_ExpireDateSaved" ma:readOnly="true">
      <xsd:simpleType>
        <xsd:restriction base="dms:DateTime"/>
      </xsd:simpleType>
    </xsd:element>
    <xsd:element name="_dlc_ExpireDate" ma:index="13" nillable="true" ma:displayName="Expiration Date" ma:description="" ma:hidden="true" ma:indexed="true" ma:internalName="_dlc_ExpireDate" ma:readOnly="true">
      <xsd:simpleType>
        <xsd:restriction base="dms:DateTime"/>
      </xsd:simpleType>
    </xsd:element>
    <xsd:element name="_dlc_Exempt" ma:index="14" nillable="true" ma:displayName="Exempt from Policy" ma:hidden="true" ma:internalName="_dlc_Exempt"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d82dafc8-7759-4c5f-b9d7-587e9d95311d" elementFormDefault="qualified">
    <xsd:import namespace="http://schemas.microsoft.com/office/2006/documentManagement/types"/>
    <xsd:import namespace="http://schemas.microsoft.com/office/infopath/2007/PartnerControls"/>
    <xsd:element name="RetentionPolicyTaxHTField0" ma:index="8" ma:taxonomy="true" ma:internalName="RetentionPolicyTaxHTField0" ma:taxonomyFieldName="RetentionPolicy" ma:displayName="Retention Policy" ma:readOnly="false" ma:default="1;#15 Months - Non-Business Value|3c1b8d8e-5e29-4b13-8c88-3eb754169b7c" ma:fieldId="{a85ce434-e3a0-4261-8c80-459805f4c25d}" ma:sspId="f49becf8-975c-4136-8c45-9c981de0ddce" ma:termSetId="8a8c2fae-82e2-4ac9-a848-67ec723eb7fb"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c45ff14f-a313-4151-b5cf-e9ac1bea265a}" ma:internalName="TaxCatchAll" ma:showField="CatchAllData" ma:web="4196f27c-5eb5-47e7-96e4-db87059279d1">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c45ff14f-a313-4151-b5cf-e9ac1bea265a}" ma:internalName="TaxCatchAllLabel" ma:readOnly="true" ma:showField="CatchAllDataLabel" ma:web="4196f27c-5eb5-47e7-96e4-db87059279d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2ED32F-BC5C-403D-BFD7-E24481B914D2}"/>
</file>

<file path=customXml/itemProps2.xml><?xml version="1.0" encoding="utf-8"?>
<ds:datastoreItem xmlns:ds="http://schemas.openxmlformats.org/officeDocument/2006/customXml" ds:itemID="{94180335-2D0D-4B7A-88E1-484063FE1FBD}"/>
</file>

<file path=customXml/itemProps3.xml><?xml version="1.0" encoding="utf-8"?>
<ds:datastoreItem xmlns:ds="http://schemas.openxmlformats.org/officeDocument/2006/customXml" ds:itemID="{77E79C67-2A7A-4183-8A50-4139233E0601}"/>
</file>

<file path=customXml/itemProps4.xml><?xml version="1.0" encoding="utf-8"?>
<ds:datastoreItem xmlns:ds="http://schemas.openxmlformats.org/officeDocument/2006/customXml" ds:itemID="{6F375713-519D-4617-98BF-74F73A56466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37</vt:i4>
      </vt:variant>
    </vt:vector>
  </HeadingPairs>
  <TitlesOfParts>
    <vt:vector size="51" baseType="lpstr">
      <vt:lpstr>Help</vt:lpstr>
      <vt:lpstr>Information Chart</vt:lpstr>
      <vt:lpstr>Test Design &amp; Execution QM</vt:lpstr>
      <vt:lpstr>Test Design &amp; Execution WFM</vt:lpstr>
      <vt:lpstr>Test Design &amp; Execution DPA</vt:lpstr>
      <vt:lpstr>Test Design &amp; Execution BO</vt:lpstr>
      <vt:lpstr>Test Execution Summary</vt:lpstr>
      <vt:lpstr>Trac Defect </vt:lpstr>
      <vt:lpstr>NonAg Skill rule</vt:lpstr>
      <vt:lpstr>CoreAg Org Rule</vt:lpstr>
      <vt:lpstr>NonAg Org Rule</vt:lpstr>
      <vt:lpstr>ComplexAg Org Rule</vt:lpstr>
      <vt:lpstr>Test Execution Summary QM</vt:lpstr>
      <vt:lpstr>TestData</vt:lpstr>
      <vt:lpstr>'Test Design &amp; Execution BO'!Design_Actions</vt:lpstr>
      <vt:lpstr>'Test Design &amp; Execution DPA'!Design_Actions</vt:lpstr>
      <vt:lpstr>'Test Design &amp; Execution WFM'!Design_Actions</vt:lpstr>
      <vt:lpstr>'Test Design &amp; Execution BO'!Design_Data_or_Policy</vt:lpstr>
      <vt:lpstr>'Test Design &amp; Execution DPA'!Design_Data_or_Policy</vt:lpstr>
      <vt:lpstr>'Test Design &amp; Execution BO'!Design_Expected_Results</vt:lpstr>
      <vt:lpstr>'Test Design &amp; Execution DPA'!Design_Expected_Results</vt:lpstr>
      <vt:lpstr>'Test Design &amp; Execution WFM'!Design_Expected_Results</vt:lpstr>
      <vt:lpstr>'Test Design &amp; Execution BO'!Design_ID</vt:lpstr>
      <vt:lpstr>'Test Design &amp; Execution DPA'!Design_ID</vt:lpstr>
      <vt:lpstr>'Test Design &amp; Execution WFM'!Design_ID</vt:lpstr>
      <vt:lpstr>'Test Design &amp; Execution BO'!Design_Pre_Conditions</vt:lpstr>
      <vt:lpstr>'Test Design &amp; Execution DPA'!Design_Pre_Conditions</vt:lpstr>
      <vt:lpstr>'Test Design &amp; Execution WFM'!Design_Pre_Conditions</vt:lpstr>
      <vt:lpstr>'Test Design &amp; Execution BO'!Design_Regression</vt:lpstr>
      <vt:lpstr>'Test Design &amp; Execution DPA'!Design_Regression</vt:lpstr>
      <vt:lpstr>'Test Design &amp; Execution WFM'!Design_Regression</vt:lpstr>
      <vt:lpstr>'Test Design &amp; Execution BO'!Design_Reset_Actions</vt:lpstr>
      <vt:lpstr>'Test Design &amp; Execution DPA'!Design_Reset_Actions</vt:lpstr>
      <vt:lpstr>'Test Design &amp; Execution BO'!Design_Review_Status</vt:lpstr>
      <vt:lpstr>'Test Design &amp; Execution DPA'!Design_Review_Status</vt:lpstr>
      <vt:lpstr>'Test Design &amp; Execution WFM'!Design_Review_Status</vt:lpstr>
      <vt:lpstr>'Test Design &amp; Execution BO'!Design_Test_Case_Title</vt:lpstr>
      <vt:lpstr>'Test Design &amp; Execution DPA'!Design_Test_Case_Title</vt:lpstr>
      <vt:lpstr>'Test Design &amp; Execution WFM'!Design_Test_Case_Title</vt:lpstr>
      <vt:lpstr>'Test Design &amp; Execution BO'!Design_Test_Condition</vt:lpstr>
      <vt:lpstr>'Test Design &amp; Execution DPA'!Design_Test_Condition</vt:lpstr>
      <vt:lpstr>'Test Design &amp; Execution WFM'!Design_Test_Condition</vt:lpstr>
      <vt:lpstr>'Test Design &amp; Execution BO'!Pre_Conditions</vt:lpstr>
      <vt:lpstr>'Test Design &amp; Execution DPA'!Pre_Conditions</vt:lpstr>
      <vt:lpstr>'Test Design &amp; Execution WFM'!Pre_Conditions</vt:lpstr>
      <vt:lpstr>'Test Design &amp; Execution BO'!Print_Area</vt:lpstr>
      <vt:lpstr>'Test Design &amp; Execution DPA'!Print_Area</vt:lpstr>
      <vt:lpstr>'Test Design &amp; Execution WFM'!Print_Area</vt:lpstr>
      <vt:lpstr>'Test Design &amp; Execution BO'!Print_Titles</vt:lpstr>
      <vt:lpstr>'Test Design &amp; Execution DPA'!Print_Titles</vt:lpstr>
      <vt:lpstr>'Test Design &amp; Execution WFM'!Print_Titles</vt:lpstr>
    </vt:vector>
  </TitlesOfParts>
  <Company>State Farm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creator>nirupana.natarajan.uwci@statefarm.com</dc:creator>
  <dc:description>Version 7.0</dc:description>
  <cp:lastModifiedBy>Authorized User</cp:lastModifiedBy>
  <cp:lastPrinted>2008-10-14T21:06:52Z</cp:lastPrinted>
  <dcterms:created xsi:type="dcterms:W3CDTF">2003-09-09T13:39:28Z</dcterms:created>
  <dcterms:modified xsi:type="dcterms:W3CDTF">2016-08-26T17:08:11Z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0x01010038F21E0634F94A4D8265AC422D7F7817</vt:lpwstr>
  </property>
  <property fmtid="{D5CDD505-2E9C-101B-9397-08002B2CF9AE}" pid="4" name="ItemRetentionFormula">
    <vt:lpwstr>&lt;formula id="StateFarm.CustomFormula.Policy" /&gt;</vt:lpwstr>
  </property>
  <property fmtid="{D5CDD505-2E9C-101B-9397-08002B2CF9AE}" pid="5" name="_dlc_policyId">
    <vt:lpwstr>/sites/wss001032/Verint/Testing</vt:lpwstr>
  </property>
  <property fmtid="{D5CDD505-2E9C-101B-9397-08002B2CF9AE}" pid="6" name="RetentionPolicy">
    <vt:lpwstr>5;#Sys 025 yrs - App Dev and Infrastructure (03004)|ba42ca74-6128-4ed5-b7dd-f0abac6e35a5</vt:lpwstr>
  </property>
  <property fmtid="{D5CDD505-2E9C-101B-9397-08002B2CF9AE}" pid="7" name="_AdHocReviewCycleID">
    <vt:i4>-1689801377</vt:i4>
  </property>
  <property fmtid="{D5CDD505-2E9C-101B-9397-08002B2CF9AE}" pid="8" name="_EmailSubject">
    <vt:lpwstr>System Testing TRIPDOWN by 5_13_2016</vt:lpwstr>
  </property>
  <property fmtid="{D5CDD505-2E9C-101B-9397-08002B2CF9AE}" pid="9" name="_AuthorEmail">
    <vt:lpwstr>tejas.patel.u4xn@statefarm.com</vt:lpwstr>
  </property>
  <property fmtid="{D5CDD505-2E9C-101B-9397-08002B2CF9AE}" pid="10" name="_AuthorEmailDisplayName">
    <vt:lpwstr>Tejas Patel</vt:lpwstr>
  </property>
  <property fmtid="{D5CDD505-2E9C-101B-9397-08002B2CF9AE}" pid="11" name="_PreviousAdHocReviewCycleID">
    <vt:i4>1322885010</vt:i4>
  </property>
  <property fmtid="{D5CDD505-2E9C-101B-9397-08002B2CF9AE}" pid="12" name="_ReviewingToolsShownOnce">
    <vt:lpwstr/>
  </property>
</Properties>
</file>